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5015" windowHeight="9555" activeTab="3"/>
  </bookViews>
  <sheets>
    <sheet name="StartLadies" sheetId="1" r:id="rId1"/>
    <sheet name="StartMen" sheetId="2" r:id="rId2"/>
    <sheet name="PrologLadies" sheetId="3" r:id="rId3"/>
    <sheet name="PrologMen" sheetId="4" r:id="rId4"/>
    <sheet name="FinishLadies" sheetId="5" r:id="rId5"/>
    <sheet name="FinishMen" sheetId="6" r:id="rId6"/>
  </sheets>
  <definedNames/>
  <calcPr fullCalcOnLoad="1"/>
</workbook>
</file>

<file path=xl/sharedStrings.xml><?xml version="1.0" encoding="utf-8"?>
<sst xmlns="http://schemas.openxmlformats.org/spreadsheetml/2006/main" count="1038" uniqueCount="313">
  <si>
    <t>ОSC "ТЕMP", KHARKIV</t>
  </si>
  <si>
    <t>Course Information:</t>
  </si>
  <si>
    <t>Jury Information:</t>
  </si>
  <si>
    <t>Technical Delegate:</t>
  </si>
  <si>
    <t>Chief of Competition:</t>
  </si>
  <si>
    <t xml:space="preserve">Start Time: </t>
  </si>
  <si>
    <t>Name</t>
  </si>
  <si>
    <t>Height Difference (HD)</t>
  </si>
  <si>
    <t>Maximum Climb (MC)</t>
  </si>
  <si>
    <t>Total Climb (TC)</t>
  </si>
  <si>
    <t>Length of Lap</t>
  </si>
  <si>
    <t>Number of Laps</t>
  </si>
  <si>
    <t>End Time:</t>
  </si>
  <si>
    <t>Snow Condition</t>
  </si>
  <si>
    <t>Temperatures</t>
  </si>
  <si>
    <t>Air</t>
  </si>
  <si>
    <t>Snow</t>
  </si>
  <si>
    <t>Ranked</t>
  </si>
  <si>
    <t>Participants</t>
  </si>
  <si>
    <t>DNS</t>
  </si>
  <si>
    <t>DNF</t>
  </si>
  <si>
    <t>DSQ</t>
  </si>
  <si>
    <t>LAP</t>
  </si>
  <si>
    <t>Race Secretary:</t>
  </si>
  <si>
    <t>Cross - Country</t>
  </si>
  <si>
    <t xml:space="preserve">Assistant Technical </t>
  </si>
  <si>
    <t>Delegate:</t>
  </si>
  <si>
    <t>WWW.FIS-SKI.COM</t>
  </si>
  <si>
    <t>Nesterenko Andriy (Ukraine)</t>
  </si>
  <si>
    <t>Iliushin Anatoliy (Ukraine)</t>
  </si>
  <si>
    <t>FIS code</t>
  </si>
  <si>
    <t>FIS EAST EUROPE CUP</t>
  </si>
  <si>
    <t>13 м</t>
  </si>
  <si>
    <t>10 м</t>
  </si>
  <si>
    <t>37м</t>
  </si>
  <si>
    <t>______________  Zayets Svetlana (Ukraine)</t>
  </si>
  <si>
    <t>Nation</t>
  </si>
  <si>
    <t>UKR </t>
  </si>
  <si>
    <t>Date of birth</t>
  </si>
  <si>
    <t>Gafarov Anton</t>
  </si>
  <si>
    <t>RUS </t>
  </si>
  <si>
    <t>Lysak Alexey</t>
  </si>
  <si>
    <t>Lysenko Igor</t>
  </si>
  <si>
    <t>Gavrilov Maxim</t>
  </si>
  <si>
    <t>Lobanov Evgeniy</t>
  </si>
  <si>
    <t>Morozov Sergey</t>
  </si>
  <si>
    <t>RUS</t>
  </si>
  <si>
    <t>Rank</t>
  </si>
  <si>
    <t>Bib</t>
  </si>
  <si>
    <t>Behind</t>
  </si>
  <si>
    <t>Fis Points</t>
  </si>
  <si>
    <t>Finish time</t>
  </si>
  <si>
    <t xml:space="preserve">NOC code </t>
  </si>
  <si>
    <t>Ignatov Sergey (Russia)</t>
  </si>
  <si>
    <t>______________________  Ignatov Sergey (Russia)</t>
  </si>
  <si>
    <t>FIS поинты</t>
  </si>
  <si>
    <t>UKR</t>
  </si>
  <si>
    <t>Shaidurova Larisa</t>
  </si>
  <si>
    <t>Kazakul Anastasia</t>
  </si>
  <si>
    <t>Loseva Marya</t>
  </si>
  <si>
    <t>Bondar Iana</t>
  </si>
  <si>
    <t>Grygorenko Oleksandra</t>
  </si>
  <si>
    <t>Jakimchuk Vita</t>
  </si>
  <si>
    <t>Shiller Anna</t>
  </si>
  <si>
    <t>Olekh Viktoriya</t>
  </si>
  <si>
    <t>Papchenko Kateryna</t>
  </si>
  <si>
    <t>Shatalova Oksana</t>
  </si>
  <si>
    <t>Chmutenko Iryna</t>
  </si>
  <si>
    <t>Leletko Iryna</t>
  </si>
  <si>
    <t>Babenko Inna</t>
  </si>
  <si>
    <t>Saulenko Yana</t>
  </si>
  <si>
    <t>Pyshniak Alisa</t>
  </si>
  <si>
    <t>Ilinskykh Svetlana</t>
  </si>
  <si>
    <t>Lavruk Anastasiia</t>
  </si>
  <si>
    <t>Riabukha Oksana</t>
  </si>
  <si>
    <t>Koval Diana</t>
  </si>
  <si>
    <t>Andreeva Oleksandra</t>
  </si>
  <si>
    <t>Karalkina Yuliia</t>
  </si>
  <si>
    <t>Yeroshkina Kateryna</t>
  </si>
  <si>
    <t>Krasnikova Yuliia</t>
  </si>
  <si>
    <t>Tarasenko Yulia</t>
  </si>
  <si>
    <t>Kononova Oleksandra</t>
  </si>
  <si>
    <t>Kaliada Tatsiana</t>
  </si>
  <si>
    <t>BLR</t>
  </si>
  <si>
    <t>Did not start</t>
  </si>
  <si>
    <t>Artificial snow</t>
  </si>
  <si>
    <t>Entries/ Nations</t>
  </si>
  <si>
    <t>Mashko Andriy</t>
  </si>
  <si>
    <t>Khurtik Dmytro</t>
  </si>
  <si>
    <t>Prokhor Olexiy</t>
  </si>
  <si>
    <t>Naboychenko Evgen </t>
  </si>
  <si>
    <t>Shugayev Valeriy</t>
  </si>
  <si>
    <t>Nikon Gennadiy</t>
  </si>
  <si>
    <t>Kryvchenko Mykola</t>
  </si>
  <si>
    <t>Andriishyn Andriy</t>
  </si>
  <si>
    <t>Moskalenko Oleksandr </t>
  </si>
  <si>
    <t>Herhardt Artur</t>
  </si>
  <si>
    <t>Kurylyak Stepan</t>
  </si>
  <si>
    <t>Sementsov Denys</t>
  </si>
  <si>
    <t>Khliburad Iurii</t>
  </si>
  <si>
    <t>Yaremenko Kostyantyn </t>
  </si>
  <si>
    <t>Krasovskyy Oleksiy</t>
  </si>
  <si>
    <t>Goncharov Oleksandr</t>
  </si>
  <si>
    <t>Chenikalo Oleksandr</t>
  </si>
  <si>
    <t>Mandziuk Pavlo</t>
  </si>
  <si>
    <t>Serdyuk Denys </t>
  </si>
  <si>
    <t>Mogylnyy Volodymyr </t>
  </si>
  <si>
    <t>Hrytsenko Sergiy</t>
  </si>
  <si>
    <t>Pyshniak Volodymyr</t>
  </si>
  <si>
    <t>Chelenko Oleksandr</t>
  </si>
  <si>
    <t>Pukhov Dmytro </t>
  </si>
  <si>
    <t>Marchenko Andriy </t>
  </si>
  <si>
    <t>Lazorak Volodimir</t>
  </si>
  <si>
    <t>Moskalenko Maksym </t>
  </si>
  <si>
    <t>Ponych Sergey</t>
  </si>
  <si>
    <t>Petryk Andriy</t>
  </si>
  <si>
    <t>Yoltukhovskyy Oleg</t>
  </si>
  <si>
    <t>Rogoza Roman </t>
  </si>
  <si>
    <t>Kuzmenko Sergej</t>
  </si>
  <si>
    <t>Start</t>
  </si>
  <si>
    <t>Melnik Oleksandr</t>
  </si>
  <si>
    <t>Codex:</t>
  </si>
  <si>
    <t>FIS Point SP</t>
  </si>
  <si>
    <t>10.00</t>
  </si>
  <si>
    <t xml:space="preserve"> 14 JAN 2011</t>
  </si>
  <si>
    <t xml:space="preserve">                                Ladies 1200m classic sprint</t>
  </si>
  <si>
    <t>Codex</t>
  </si>
  <si>
    <t>1,2 km Ladies</t>
  </si>
  <si>
    <t>Fis Points SP</t>
  </si>
  <si>
    <t xml:space="preserve">                            Men 1200m classic sprint</t>
  </si>
  <si>
    <t xml:space="preserve">                            Start-List Qulification</t>
  </si>
  <si>
    <t xml:space="preserve">                             Start-List Qulification</t>
  </si>
  <si>
    <t>1,2 km  men</t>
  </si>
  <si>
    <t>1200 m</t>
  </si>
  <si>
    <t>Number of Competitors:39 , Number of Nations: 3</t>
  </si>
  <si>
    <t>Number of Competitors:26 , Number of Nations: 3</t>
  </si>
  <si>
    <t xml:space="preserve">Nation </t>
  </si>
  <si>
    <t xml:space="preserve">                            Result Qulification</t>
  </si>
  <si>
    <t>1200 м</t>
  </si>
  <si>
    <t>1200 м Ladies</t>
  </si>
  <si>
    <t>Number of Competitors:26, Number of Nations: 3</t>
  </si>
  <si>
    <t xml:space="preserve">                                Men 1200m classic sprint</t>
  </si>
  <si>
    <t>1200 м Men</t>
  </si>
  <si>
    <t>Number of Competitors:39, Number of Nations: 3</t>
  </si>
  <si>
    <t>124.07</t>
  </si>
  <si>
    <t>126.98</t>
  </si>
  <si>
    <t>146.37</t>
  </si>
  <si>
    <t>152.87</t>
  </si>
  <si>
    <t>153.45</t>
  </si>
  <si>
    <t>160.49</t>
  </si>
  <si>
    <t>163.91</t>
  </si>
  <si>
    <t>163.97</t>
  </si>
  <si>
    <t>169.69</t>
  </si>
  <si>
    <t>171.55</t>
  </si>
  <si>
    <t>178.22</t>
  </si>
  <si>
    <t>180.83</t>
  </si>
  <si>
    <t>202.39</t>
  </si>
  <si>
    <t>215.35</t>
  </si>
  <si>
    <t>227.43</t>
  </si>
  <si>
    <t>230.48</t>
  </si>
  <si>
    <t>249.70</t>
  </si>
  <si>
    <t>259.25</t>
  </si>
  <si>
    <t>282.74</t>
  </si>
  <si>
    <t>284.67</t>
  </si>
  <si>
    <t xml:space="preserve">           </t>
  </si>
  <si>
    <t>-2°C</t>
  </si>
  <si>
    <t>-3,0°C</t>
  </si>
  <si>
    <t>26/3</t>
  </si>
  <si>
    <t>6</t>
  </si>
  <si>
    <t>39/3</t>
  </si>
  <si>
    <t>Round</t>
  </si>
  <si>
    <t>Final A</t>
  </si>
  <si>
    <t>Final B</t>
  </si>
  <si>
    <t xml:space="preserve">                            Result - FINAL</t>
  </si>
  <si>
    <t xml:space="preserve">                            FINAL-Result </t>
  </si>
  <si>
    <t xml:space="preserve"> 00-00</t>
  </si>
  <si>
    <t>Место</t>
  </si>
  <si>
    <t>Номер</t>
  </si>
  <si>
    <t>Фамилия</t>
  </si>
  <si>
    <t>Год рождения</t>
  </si>
  <si>
    <t>Квалификация</t>
  </si>
  <si>
    <t>Субъект РФ (регион)</t>
  </si>
  <si>
    <t>Пар. зачет</t>
  </si>
  <si>
    <t>Команда</t>
  </si>
  <si>
    <t>Результат</t>
  </si>
  <si>
    <t>Отставание</t>
  </si>
  <si>
    <t>Вып. квалификация</t>
  </si>
  <si>
    <t>Очки</t>
  </si>
  <si>
    <t>Время старта</t>
  </si>
  <si>
    <t>Время финиша</t>
  </si>
  <si>
    <t>Штраф</t>
  </si>
  <si>
    <t>Примечание</t>
  </si>
  <si>
    <t>Статус</t>
  </si>
  <si>
    <t>Группа</t>
  </si>
  <si>
    <t>Лично/ВК</t>
  </si>
  <si>
    <t>Fis код</t>
  </si>
  <si>
    <t>Rus код</t>
  </si>
  <si>
    <t>Англ имя</t>
  </si>
  <si>
    <t>+00:00:02,26</t>
  </si>
  <si>
    <t>133.40</t>
  </si>
  <si>
    <t>+00:00:03,83</t>
  </si>
  <si>
    <t>139.88</t>
  </si>
  <si>
    <t>+00:00:07,29</t>
  </si>
  <si>
    <t>154.17</t>
  </si>
  <si>
    <t>+00:00:08,40</t>
  </si>
  <si>
    <t>158.75</t>
  </si>
  <si>
    <t>+00:00:10,98</t>
  </si>
  <si>
    <t>169.40</t>
  </si>
  <si>
    <t>+00:00:14,62</t>
  </si>
  <si>
    <t>184.43</t>
  </si>
  <si>
    <t>+00:00:15,33</t>
  </si>
  <si>
    <t>187.36</t>
  </si>
  <si>
    <t>+00:00:16,45</t>
  </si>
  <si>
    <t>191.98</t>
  </si>
  <si>
    <t>+00:00:16,62</t>
  </si>
  <si>
    <t>192.68</t>
  </si>
  <si>
    <t>+00:00:19,90</t>
  </si>
  <si>
    <t>206.23</t>
  </si>
  <si>
    <t>+00:00:20,69</t>
  </si>
  <si>
    <t>209.49</t>
  </si>
  <si>
    <t>+00:00:21,08</t>
  </si>
  <si>
    <t>211.10</t>
  </si>
  <si>
    <t>+00:00:22,11</t>
  </si>
  <si>
    <t>+00:00:22,44</t>
  </si>
  <si>
    <t>216.71</t>
  </si>
  <si>
    <t>+00:00:23,79</t>
  </si>
  <si>
    <t>222.28</t>
  </si>
  <si>
    <t>+00:00:23,94</t>
  </si>
  <si>
    <t>222.90</t>
  </si>
  <si>
    <t>+00:00:28,37</t>
  </si>
  <si>
    <t>241.19</t>
  </si>
  <si>
    <t>+00:00:29,57</t>
  </si>
  <si>
    <t>246.15</t>
  </si>
  <si>
    <t>+00:00:31,59</t>
  </si>
  <si>
    <t>254.49</t>
  </si>
  <si>
    <t>+00:00:33,24</t>
  </si>
  <si>
    <t>261.30</t>
  </si>
  <si>
    <t>+00:00:35,65</t>
  </si>
  <si>
    <t>271.25</t>
  </si>
  <si>
    <t>+00:00:36,97</t>
  </si>
  <si>
    <t>276.70</t>
  </si>
  <si>
    <t>+</t>
  </si>
  <si>
    <t>Не старт.</t>
  </si>
  <si>
    <t>23</t>
  </si>
  <si>
    <t>0</t>
  </si>
  <si>
    <t xml:space="preserve"> 15 JAN 2011</t>
  </si>
  <si>
    <t xml:space="preserve">                                Ladies 1200m Freestyle sprint</t>
  </si>
  <si>
    <t>Codex:3215</t>
  </si>
  <si>
    <t xml:space="preserve">                                Men 1200m Freestyle sprint</t>
  </si>
  <si>
    <t>Codex:3217</t>
  </si>
  <si>
    <t>Sunny</t>
  </si>
  <si>
    <t>Weather</t>
  </si>
  <si>
    <t>3</t>
  </si>
  <si>
    <t xml:space="preserve">15000 м        </t>
  </si>
  <si>
    <t>+00:00:00,64</t>
  </si>
  <si>
    <t>+00:00:01,11</t>
  </si>
  <si>
    <t>+00:00:01,57</t>
  </si>
  <si>
    <t>+00:00:05,40</t>
  </si>
  <si>
    <t>+00:00:05,59</t>
  </si>
  <si>
    <t>+00:00:06,50</t>
  </si>
  <si>
    <t>+00:00:06,98</t>
  </si>
  <si>
    <t>+00:00:07,19</t>
  </si>
  <si>
    <t>+00:00:07,35</t>
  </si>
  <si>
    <t>+00:00:07,59</t>
  </si>
  <si>
    <t>+00:00:07,80</t>
  </si>
  <si>
    <t>+00:00:08,25</t>
  </si>
  <si>
    <t>+00:00:11,54</t>
  </si>
  <si>
    <t>+00:00:12,22</t>
  </si>
  <si>
    <t>+00:00:12,53</t>
  </si>
  <si>
    <t>+00:00:12,54</t>
  </si>
  <si>
    <t>+00:00:13,71</t>
  </si>
  <si>
    <t>+00:00:13,83</t>
  </si>
  <si>
    <t>+00:00:15,07</t>
  </si>
  <si>
    <t>+00:00:15,25</t>
  </si>
  <si>
    <t>+00:00:15,40</t>
  </si>
  <si>
    <t>+00:00:15,50</t>
  </si>
  <si>
    <t>+00:00:20,19</t>
  </si>
  <si>
    <t>+00:00:20,75</t>
  </si>
  <si>
    <t>+00:00:21,14</t>
  </si>
  <si>
    <t>+00:00:22,20</t>
  </si>
  <si>
    <t>+00:00:23,58</t>
  </si>
  <si>
    <t>+00:00:24,26</t>
  </si>
  <si>
    <t>+00:00:24,72</t>
  </si>
  <si>
    <t>+00:00:25,57</t>
  </si>
  <si>
    <t>+00:00:26,20</t>
  </si>
  <si>
    <t>+00:00:29,71</t>
  </si>
  <si>
    <t>33</t>
  </si>
  <si>
    <t>Mukshin Aleksandr</t>
  </si>
  <si>
    <t>Проводящая организация:</t>
  </si>
  <si>
    <t xml:space="preserve"> </t>
  </si>
  <si>
    <t>Название соревнований:</t>
  </si>
  <si>
    <t>Место проведения:</t>
  </si>
  <si>
    <t>Дата:</t>
  </si>
  <si>
    <t>Главный судья:</t>
  </si>
  <si>
    <t>Главный секретарь:</t>
  </si>
  <si>
    <t>Начало соревнований:</t>
  </si>
  <si>
    <t>ч  м</t>
  </si>
  <si>
    <t>Перепад высоты:</t>
  </si>
  <si>
    <t>Максимальный подъем:</t>
  </si>
  <si>
    <t>Сумма перепадов высот:</t>
  </si>
  <si>
    <t>Характер трассы:</t>
  </si>
  <si>
    <t>Темпер. возд в начале:</t>
  </si>
  <si>
    <t>Темпер. возд в конце:</t>
  </si>
  <si>
    <t>Ветер:</t>
  </si>
  <si>
    <t>Текст файла заголовка:</t>
  </si>
  <si>
    <t>Текст файла подножия:</t>
  </si>
  <si>
    <t>Группа участников:</t>
  </si>
  <si>
    <t>Окончание соревнований:</t>
  </si>
  <si>
    <t>0ч12м</t>
  </si>
  <si>
    <t>Qualification</t>
  </si>
  <si>
    <t xml:space="preserve"> Final 1/4</t>
  </si>
  <si>
    <t>Codex:3216</t>
  </si>
  <si>
    <t>Codex:3218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</si>
</sst>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0.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28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right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7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20" fontId="0" fillId="24" borderId="11" xfId="0" applyNumberFormat="1" applyFill="1" applyBorder="1" applyAlignment="1">
      <alignment/>
    </xf>
    <xf numFmtId="20" fontId="0" fillId="24" borderId="11" xfId="0" applyNumberFormat="1" applyFill="1" applyBorder="1" applyAlignment="1">
      <alignment horizontal="right"/>
    </xf>
    <xf numFmtId="2" fontId="0" fillId="0" borderId="14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24" borderId="0" xfId="0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Border="1" applyAlignment="1">
      <alignment horizontal="center" vertical="center"/>
    </xf>
    <xf numFmtId="20" fontId="0" fillId="24" borderId="0" xfId="0" applyNumberFormat="1" applyFill="1" applyBorder="1" applyAlignment="1">
      <alignment/>
    </xf>
    <xf numFmtId="47" fontId="0" fillId="0" borderId="0" xfId="0" applyNumberFormat="1" applyAlignment="1">
      <alignment/>
    </xf>
    <xf numFmtId="47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47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20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11" xfId="0" applyFill="1" applyBorder="1" applyAlignment="1">
      <alignment horizontal="righ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2" fillId="24" borderId="0" xfId="0" applyFont="1" applyFill="1" applyBorder="1" applyAlignment="1">
      <alignment/>
    </xf>
    <xf numFmtId="20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0" borderId="20" xfId="0" applyBorder="1" applyAlignment="1">
      <alignment/>
    </xf>
    <xf numFmtId="47" fontId="0" fillId="0" borderId="20" xfId="0" applyNumberForma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7" fontId="0" fillId="0" borderId="0" xfId="0" applyNumberFormat="1" applyBorder="1" applyAlignment="1">
      <alignment/>
    </xf>
    <xf numFmtId="47" fontId="0" fillId="0" borderId="21" xfId="0" applyNumberFormat="1" applyBorder="1" applyAlignment="1">
      <alignment/>
    </xf>
    <xf numFmtId="47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47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9" xfId="0" applyNumberFormat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8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24" borderId="1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47" fontId="0" fillId="0" borderId="16" xfId="0" applyNumberFormat="1" applyBorder="1" applyAlignment="1">
      <alignment/>
    </xf>
    <xf numFmtId="2" fontId="0" fillId="0" borderId="17" xfId="0" applyNumberFormat="1" applyBorder="1" applyAlignment="1">
      <alignment horizontal="left"/>
    </xf>
    <xf numFmtId="47" fontId="0" fillId="0" borderId="13" xfId="0" applyNumberFormat="1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8" fillId="24" borderId="18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5" fillId="24" borderId="10" xfId="42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0" borderId="21" xfId="0" applyBorder="1" applyAlignment="1">
      <alignment horizontal="left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5" fillId="24" borderId="0" xfId="42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4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24" borderId="14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2" fillId="24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7" fontId="0" fillId="0" borderId="21" xfId="0" applyNumberForma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133350</xdr:rowOff>
    </xdr:from>
    <xdr:to>
      <xdr:col>11</xdr:col>
      <xdr:colOff>647700</xdr:colOff>
      <xdr:row>2</xdr:row>
      <xdr:rowOff>152400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33350"/>
          <a:ext cx="1266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0</xdr:row>
      <xdr:rowOff>66675</xdr:rowOff>
    </xdr:from>
    <xdr:to>
      <xdr:col>11</xdr:col>
      <xdr:colOff>619125</xdr:colOff>
      <xdr:row>3</xdr:row>
      <xdr:rowOff>57150</xdr:rowOff>
    </xdr:to>
    <xdr:pic>
      <xdr:nvPicPr>
        <xdr:cNvPr id="2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66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66675</xdr:rowOff>
    </xdr:from>
    <xdr:to>
      <xdr:col>11</xdr:col>
      <xdr:colOff>504825</xdr:colOff>
      <xdr:row>3</xdr:row>
      <xdr:rowOff>57150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6675"/>
          <a:ext cx="1362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19050</xdr:rowOff>
    </xdr:from>
    <xdr:to>
      <xdr:col>11</xdr:col>
      <xdr:colOff>266700</xdr:colOff>
      <xdr:row>3</xdr:row>
      <xdr:rowOff>180975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050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19050</xdr:rowOff>
    </xdr:from>
    <xdr:to>
      <xdr:col>11</xdr:col>
      <xdr:colOff>314325</xdr:colOff>
      <xdr:row>4</xdr:row>
      <xdr:rowOff>38100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19050</xdr:rowOff>
    </xdr:from>
    <xdr:to>
      <xdr:col>11</xdr:col>
      <xdr:colOff>342900</xdr:colOff>
      <xdr:row>3</xdr:row>
      <xdr:rowOff>171450</xdr:rowOff>
    </xdr:to>
    <xdr:pic>
      <xdr:nvPicPr>
        <xdr:cNvPr id="2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19050</xdr:rowOff>
    </xdr:from>
    <xdr:to>
      <xdr:col>11</xdr:col>
      <xdr:colOff>314325</xdr:colOff>
      <xdr:row>3</xdr:row>
      <xdr:rowOff>142875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19050</xdr:rowOff>
    </xdr:from>
    <xdr:to>
      <xdr:col>11</xdr:col>
      <xdr:colOff>571500</xdr:colOff>
      <xdr:row>4</xdr:row>
      <xdr:rowOff>38100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19050</xdr:rowOff>
    </xdr:from>
    <xdr:to>
      <xdr:col>11</xdr:col>
      <xdr:colOff>600075</xdr:colOff>
      <xdr:row>3</xdr:row>
      <xdr:rowOff>171450</xdr:rowOff>
    </xdr:to>
    <xdr:pic>
      <xdr:nvPicPr>
        <xdr:cNvPr id="2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9050"/>
          <a:ext cx="1066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6" sqref="A6:I6"/>
    </sheetView>
  </sheetViews>
  <sheetFormatPr defaultColWidth="9.00390625" defaultRowHeight="12.75"/>
  <cols>
    <col min="1" max="1" width="3.75390625" style="0" customWidth="1"/>
    <col min="4" max="4" width="3.00390625" style="0" customWidth="1"/>
    <col min="5" max="5" width="5.125" style="0" customWidth="1"/>
    <col min="6" max="6" width="15.875" style="0" customWidth="1"/>
    <col min="7" max="7" width="3.25390625" style="0" customWidth="1"/>
    <col min="8" max="8" width="2.125" style="0" customWidth="1"/>
    <col min="9" max="9" width="17.00390625" style="0" customWidth="1"/>
  </cols>
  <sheetData>
    <row r="1" spans="1:12" ht="35.2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3"/>
    </row>
    <row r="2" spans="1:12" ht="12.75">
      <c r="A2" s="113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5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4"/>
    </row>
    <row r="4" spans="1:12" ht="15.75">
      <c r="A4" s="116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4"/>
    </row>
    <row r="5" spans="1:12" ht="12.75">
      <c r="A5" s="118" t="s">
        <v>125</v>
      </c>
      <c r="B5" s="119"/>
      <c r="C5" s="119"/>
      <c r="D5" s="119"/>
      <c r="E5" s="119"/>
      <c r="F5" s="119"/>
      <c r="G5" s="119"/>
      <c r="H5" s="119"/>
      <c r="I5" s="119"/>
      <c r="J5" s="58"/>
      <c r="K5" s="120" t="s">
        <v>124</v>
      </c>
      <c r="L5" s="115"/>
    </row>
    <row r="6" spans="1:12" ht="12.75">
      <c r="A6" s="118" t="s">
        <v>130</v>
      </c>
      <c r="B6" s="102"/>
      <c r="C6" s="102"/>
      <c r="D6" s="102"/>
      <c r="E6" s="102"/>
      <c r="F6" s="102"/>
      <c r="G6" s="102"/>
      <c r="H6" s="102"/>
      <c r="I6" s="102"/>
      <c r="J6" s="8" t="s">
        <v>5</v>
      </c>
      <c r="K6" s="58"/>
      <c r="L6" s="60" t="s">
        <v>123</v>
      </c>
    </row>
    <row r="7" spans="1:12" ht="12.75">
      <c r="A7" s="59"/>
      <c r="B7" s="58"/>
      <c r="C7" s="58"/>
      <c r="D7" s="58"/>
      <c r="E7" s="12"/>
      <c r="F7" s="12"/>
      <c r="G7" s="12"/>
      <c r="H7" s="12"/>
      <c r="I7" s="12"/>
      <c r="J7" s="9" t="s">
        <v>12</v>
      </c>
      <c r="K7" s="58"/>
      <c r="L7" s="60"/>
    </row>
    <row r="8" spans="1:12" ht="12.75">
      <c r="A8" s="121" t="s">
        <v>2</v>
      </c>
      <c r="B8" s="122"/>
      <c r="C8" s="122"/>
      <c r="D8" s="122"/>
      <c r="E8" s="58"/>
      <c r="F8" s="58"/>
      <c r="G8" s="58"/>
      <c r="H8" s="122" t="s">
        <v>1</v>
      </c>
      <c r="I8" s="122"/>
      <c r="J8" s="58"/>
      <c r="K8" s="58"/>
      <c r="L8" s="61"/>
    </row>
    <row r="9" spans="1:12" ht="12.75">
      <c r="A9" s="121" t="s">
        <v>3</v>
      </c>
      <c r="B9" s="122"/>
      <c r="C9" s="122"/>
      <c r="D9" s="122"/>
      <c r="E9" s="123" t="s">
        <v>53</v>
      </c>
      <c r="F9" s="114"/>
      <c r="G9" s="114"/>
      <c r="H9" s="62" t="s">
        <v>6</v>
      </c>
      <c r="I9" s="62"/>
      <c r="J9" s="62"/>
      <c r="K9" s="58"/>
      <c r="L9" s="63" t="s">
        <v>127</v>
      </c>
    </row>
    <row r="10" spans="1:12" ht="12.75">
      <c r="A10" s="121" t="s">
        <v>25</v>
      </c>
      <c r="B10" s="122"/>
      <c r="C10" s="122"/>
      <c r="D10" s="122"/>
      <c r="E10" s="31"/>
      <c r="F10" s="58"/>
      <c r="G10" s="58"/>
      <c r="H10" s="123" t="s">
        <v>7</v>
      </c>
      <c r="I10" s="114"/>
      <c r="J10" s="58"/>
      <c r="K10" s="58"/>
      <c r="L10" s="63" t="s">
        <v>32</v>
      </c>
    </row>
    <row r="11" spans="1:12" ht="12.75">
      <c r="A11" s="90" t="s">
        <v>26</v>
      </c>
      <c r="B11" s="114"/>
      <c r="C11" s="57"/>
      <c r="D11" s="58"/>
      <c r="E11" s="122" t="s">
        <v>28</v>
      </c>
      <c r="F11" s="122"/>
      <c r="G11" s="122"/>
      <c r="H11" s="123" t="s">
        <v>8</v>
      </c>
      <c r="I11" s="114"/>
      <c r="J11" s="58"/>
      <c r="K11" s="58"/>
      <c r="L11" s="63" t="s">
        <v>33</v>
      </c>
    </row>
    <row r="12" spans="1:12" ht="12.75">
      <c r="A12" s="121" t="s">
        <v>4</v>
      </c>
      <c r="B12" s="122"/>
      <c r="C12" s="122"/>
      <c r="D12" s="122"/>
      <c r="E12" s="122" t="s">
        <v>29</v>
      </c>
      <c r="F12" s="122"/>
      <c r="G12" s="122"/>
      <c r="H12" s="123" t="s">
        <v>9</v>
      </c>
      <c r="I12" s="114"/>
      <c r="J12" s="58"/>
      <c r="K12" s="58"/>
      <c r="L12" s="63" t="s">
        <v>34</v>
      </c>
    </row>
    <row r="13" spans="1:12" ht="12.75">
      <c r="A13" s="59" t="s">
        <v>126</v>
      </c>
      <c r="B13" s="58"/>
      <c r="C13" s="58"/>
      <c r="D13" s="58"/>
      <c r="E13" s="58"/>
      <c r="F13" s="58"/>
      <c r="G13" s="58"/>
      <c r="H13" s="123" t="s">
        <v>10</v>
      </c>
      <c r="I13" s="114"/>
      <c r="J13" s="58"/>
      <c r="K13" s="58"/>
      <c r="L13" s="63">
        <v>1200</v>
      </c>
    </row>
    <row r="14" spans="1:12" ht="12.75">
      <c r="A14" s="64"/>
      <c r="B14" s="65"/>
      <c r="C14" s="65"/>
      <c r="D14" s="65"/>
      <c r="E14" s="65"/>
      <c r="F14" s="65"/>
      <c r="G14" s="65"/>
      <c r="H14" s="125" t="s">
        <v>11</v>
      </c>
      <c r="I14" s="125"/>
      <c r="J14" s="65"/>
      <c r="K14" s="65"/>
      <c r="L14" s="66">
        <v>1</v>
      </c>
    </row>
    <row r="15" spans="1:12" ht="12.75">
      <c r="A15" s="126" t="s">
        <v>135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ht="12.75">
      <c r="A16" s="97" t="s">
        <v>47</v>
      </c>
      <c r="B16" s="98" t="s">
        <v>30</v>
      </c>
      <c r="C16" s="97" t="s">
        <v>6</v>
      </c>
      <c r="D16" s="97"/>
      <c r="E16" s="97"/>
      <c r="F16" s="97"/>
      <c r="G16" s="97"/>
      <c r="H16" s="97"/>
      <c r="I16" s="100" t="s">
        <v>122</v>
      </c>
      <c r="J16" s="99" t="s">
        <v>36</v>
      </c>
      <c r="K16" s="98" t="s">
        <v>38</v>
      </c>
      <c r="L16" s="98" t="s">
        <v>119</v>
      </c>
    </row>
    <row r="17" spans="1:12" ht="12.75">
      <c r="A17" s="97"/>
      <c r="B17" s="98"/>
      <c r="C17" s="97"/>
      <c r="D17" s="97"/>
      <c r="E17" s="97"/>
      <c r="F17" s="97"/>
      <c r="G17" s="97"/>
      <c r="H17" s="97"/>
      <c r="I17" s="101"/>
      <c r="J17" s="99"/>
      <c r="K17" s="98"/>
      <c r="L17" s="98"/>
    </row>
    <row r="18" spans="1:12" ht="12.75">
      <c r="A18" s="68">
        <v>1</v>
      </c>
      <c r="B18" s="15">
        <v>1371774</v>
      </c>
      <c r="C18" s="72" t="s">
        <v>58</v>
      </c>
      <c r="D18" s="69"/>
      <c r="E18" s="69"/>
      <c r="F18" s="69"/>
      <c r="G18" s="69"/>
      <c r="H18" s="71"/>
      <c r="I18" s="20">
        <v>90</v>
      </c>
      <c r="J18" s="20" t="s">
        <v>46</v>
      </c>
      <c r="K18" s="20">
        <v>1982</v>
      </c>
      <c r="L18" s="38">
        <v>0.00017361111111111112</v>
      </c>
    </row>
    <row r="19" spans="1:12" ht="12.75">
      <c r="A19" s="68">
        <v>2</v>
      </c>
      <c r="B19" s="15">
        <v>3485203</v>
      </c>
      <c r="C19" s="72" t="s">
        <v>57</v>
      </c>
      <c r="D19" s="69"/>
      <c r="E19" s="69"/>
      <c r="F19" s="69"/>
      <c r="G19" s="69"/>
      <c r="H19" s="71"/>
      <c r="I19" s="20">
        <v>123.3</v>
      </c>
      <c r="J19" s="20" t="s">
        <v>46</v>
      </c>
      <c r="K19" s="20">
        <v>1987</v>
      </c>
      <c r="L19" s="38">
        <v>0.00034722222222222224</v>
      </c>
    </row>
    <row r="20" spans="1:12" ht="12.75">
      <c r="A20" s="68">
        <v>3</v>
      </c>
      <c r="B20" s="15">
        <v>1316193</v>
      </c>
      <c r="C20" s="72" t="s">
        <v>62</v>
      </c>
      <c r="D20" s="69"/>
      <c r="E20" s="69"/>
      <c r="F20" s="69"/>
      <c r="G20" s="69"/>
      <c r="H20" s="71"/>
      <c r="I20" s="20">
        <v>145.27</v>
      </c>
      <c r="J20" s="20" t="s">
        <v>56</v>
      </c>
      <c r="K20" s="20">
        <v>1980</v>
      </c>
      <c r="L20" s="38">
        <v>0.0005208333333333333</v>
      </c>
    </row>
    <row r="21" spans="1:12" ht="12.75">
      <c r="A21" s="68">
        <v>4</v>
      </c>
      <c r="B21" s="15">
        <v>3695031</v>
      </c>
      <c r="C21" s="72" t="s">
        <v>60</v>
      </c>
      <c r="D21" s="69"/>
      <c r="E21" s="69"/>
      <c r="F21" s="69"/>
      <c r="G21" s="69"/>
      <c r="H21" s="71"/>
      <c r="I21" s="20">
        <v>175.71</v>
      </c>
      <c r="J21" s="20" t="s">
        <v>56</v>
      </c>
      <c r="K21" s="20">
        <v>1991</v>
      </c>
      <c r="L21" s="38">
        <v>0.0006944444444444445</v>
      </c>
    </row>
    <row r="22" spans="1:19" ht="12.75">
      <c r="A22" s="68">
        <v>5</v>
      </c>
      <c r="B22" s="15">
        <v>3485726</v>
      </c>
      <c r="C22" s="72" t="s">
        <v>63</v>
      </c>
      <c r="D22" s="69"/>
      <c r="E22" s="69"/>
      <c r="F22" s="69"/>
      <c r="G22" s="69"/>
      <c r="H22" s="71"/>
      <c r="I22" s="20">
        <v>198.2</v>
      </c>
      <c r="J22" s="20" t="s">
        <v>46</v>
      </c>
      <c r="K22" s="20">
        <v>1993</v>
      </c>
      <c r="L22" s="38">
        <v>0.0008680555555555555</v>
      </c>
      <c r="S22" s="37"/>
    </row>
    <row r="23" spans="1:19" ht="12.75">
      <c r="A23" s="68">
        <v>6</v>
      </c>
      <c r="B23" s="15">
        <v>3665037</v>
      </c>
      <c r="C23" s="72" t="s">
        <v>82</v>
      </c>
      <c r="D23" s="69"/>
      <c r="E23" s="69"/>
      <c r="F23" s="69"/>
      <c r="G23" s="69"/>
      <c r="H23" s="71"/>
      <c r="I23" s="20">
        <v>223.67</v>
      </c>
      <c r="J23" s="20" t="s">
        <v>83</v>
      </c>
      <c r="K23" s="20">
        <v>1990</v>
      </c>
      <c r="L23" s="38">
        <v>0.0010416666666666667</v>
      </c>
      <c r="S23" s="37"/>
    </row>
    <row r="24" spans="1:19" ht="12.75">
      <c r="A24" s="68">
        <v>7</v>
      </c>
      <c r="B24" s="15">
        <v>3485652</v>
      </c>
      <c r="C24" s="72" t="s">
        <v>70</v>
      </c>
      <c r="D24" s="69"/>
      <c r="E24" s="69"/>
      <c r="F24" s="69"/>
      <c r="G24" s="69"/>
      <c r="H24" s="71"/>
      <c r="I24" s="20">
        <v>231.07</v>
      </c>
      <c r="J24" s="20" t="s">
        <v>46</v>
      </c>
      <c r="K24" s="20">
        <v>1989</v>
      </c>
      <c r="L24" s="38">
        <v>0.0012152777777777778</v>
      </c>
      <c r="S24" s="37"/>
    </row>
    <row r="25" spans="1:19" ht="12.75">
      <c r="A25" s="68">
        <v>8</v>
      </c>
      <c r="B25" s="15">
        <v>3695028</v>
      </c>
      <c r="C25" s="72" t="s">
        <v>61</v>
      </c>
      <c r="D25" s="69"/>
      <c r="E25" s="69"/>
      <c r="F25" s="69"/>
      <c r="G25" s="69"/>
      <c r="H25" s="71"/>
      <c r="I25" s="20">
        <v>250.41</v>
      </c>
      <c r="J25" s="20" t="s">
        <v>56</v>
      </c>
      <c r="K25" s="20">
        <v>1989</v>
      </c>
      <c r="L25" s="38">
        <v>0.001388888888888889</v>
      </c>
      <c r="S25" s="37"/>
    </row>
    <row r="26" spans="1:19" ht="12.75">
      <c r="A26" s="68">
        <v>9</v>
      </c>
      <c r="B26" s="15">
        <v>3695033</v>
      </c>
      <c r="C26" s="72" t="s">
        <v>65</v>
      </c>
      <c r="D26" s="69"/>
      <c r="E26" s="69"/>
      <c r="F26" s="69"/>
      <c r="G26" s="69"/>
      <c r="H26" s="71"/>
      <c r="I26" s="20">
        <v>282.31</v>
      </c>
      <c r="J26" s="20" t="s">
        <v>56</v>
      </c>
      <c r="K26" s="20">
        <v>1991</v>
      </c>
      <c r="L26" s="38">
        <v>0.0015625</v>
      </c>
      <c r="S26" s="37"/>
    </row>
    <row r="27" spans="1:19" ht="12.75">
      <c r="A27" s="68">
        <v>10</v>
      </c>
      <c r="B27" s="15">
        <v>3695034</v>
      </c>
      <c r="C27" s="72" t="s">
        <v>72</v>
      </c>
      <c r="D27" s="69"/>
      <c r="E27" s="69"/>
      <c r="F27" s="69"/>
      <c r="G27" s="69"/>
      <c r="H27" s="71"/>
      <c r="I27" s="20">
        <v>351.87</v>
      </c>
      <c r="J27" s="20" t="s">
        <v>56</v>
      </c>
      <c r="K27" s="20">
        <v>1991</v>
      </c>
      <c r="L27" s="38">
        <v>0.001736111111111111</v>
      </c>
      <c r="S27" s="37"/>
    </row>
    <row r="28" spans="1:19" ht="12.75">
      <c r="A28" s="68">
        <v>11</v>
      </c>
      <c r="B28" s="15">
        <v>3695043</v>
      </c>
      <c r="C28" s="72" t="s">
        <v>71</v>
      </c>
      <c r="D28" s="69"/>
      <c r="E28" s="69"/>
      <c r="F28" s="69"/>
      <c r="G28" s="69"/>
      <c r="H28" s="71"/>
      <c r="I28" s="20">
        <v>370.01</v>
      </c>
      <c r="J28" s="20" t="s">
        <v>56</v>
      </c>
      <c r="K28" s="20">
        <v>1993</v>
      </c>
      <c r="L28" s="38">
        <v>0.0019097222222222222</v>
      </c>
      <c r="S28" s="37"/>
    </row>
    <row r="29" spans="1:19" ht="12.75">
      <c r="A29" s="68">
        <v>12</v>
      </c>
      <c r="B29" s="15">
        <v>3695039</v>
      </c>
      <c r="C29" s="72" t="s">
        <v>74</v>
      </c>
      <c r="D29" s="69"/>
      <c r="E29" s="69"/>
      <c r="F29" s="69"/>
      <c r="G29" s="69"/>
      <c r="H29" s="71"/>
      <c r="I29" s="20">
        <v>380.1</v>
      </c>
      <c r="J29" s="20" t="s">
        <v>56</v>
      </c>
      <c r="K29" s="20">
        <v>1991</v>
      </c>
      <c r="L29" s="38">
        <v>0.0020833333333333333</v>
      </c>
      <c r="S29" s="37"/>
    </row>
    <row r="30" spans="1:19" ht="12.75">
      <c r="A30" s="68">
        <v>13</v>
      </c>
      <c r="B30" s="15">
        <v>3695044</v>
      </c>
      <c r="C30" s="72" t="s">
        <v>73</v>
      </c>
      <c r="D30" s="69"/>
      <c r="E30" s="69"/>
      <c r="F30" s="69"/>
      <c r="G30" s="69"/>
      <c r="H30" s="71"/>
      <c r="I30" s="20">
        <v>428.06</v>
      </c>
      <c r="J30" s="20" t="s">
        <v>56</v>
      </c>
      <c r="K30" s="20">
        <v>1987</v>
      </c>
      <c r="L30" s="38">
        <v>0.0022569444444444447</v>
      </c>
      <c r="S30" s="37"/>
    </row>
    <row r="31" spans="1:19" ht="12.75">
      <c r="A31" s="68">
        <v>14</v>
      </c>
      <c r="B31" s="15">
        <v>3695036</v>
      </c>
      <c r="C31" s="72" t="s">
        <v>69</v>
      </c>
      <c r="D31" s="69"/>
      <c r="E31" s="69"/>
      <c r="F31" s="69"/>
      <c r="G31" s="69"/>
      <c r="H31" s="71"/>
      <c r="I31" s="20">
        <v>999.99</v>
      </c>
      <c r="J31" s="20" t="s">
        <v>56</v>
      </c>
      <c r="K31" s="20">
        <v>1994</v>
      </c>
      <c r="L31" s="38">
        <v>0.0024305555555555556</v>
      </c>
      <c r="S31" s="37"/>
    </row>
    <row r="32" spans="1:19" ht="12.75">
      <c r="A32" s="68">
        <v>15</v>
      </c>
      <c r="B32" s="15">
        <v>3695038</v>
      </c>
      <c r="C32" s="72" t="s">
        <v>77</v>
      </c>
      <c r="D32" s="69"/>
      <c r="E32" s="69"/>
      <c r="F32" s="69"/>
      <c r="G32" s="69"/>
      <c r="H32" s="71"/>
      <c r="I32" s="20">
        <v>999.99</v>
      </c>
      <c r="J32" s="20" t="s">
        <v>56</v>
      </c>
      <c r="K32" s="20">
        <v>1992</v>
      </c>
      <c r="L32" s="38">
        <v>0.0026041666666666665</v>
      </c>
      <c r="S32" s="37"/>
    </row>
    <row r="33" spans="1:19" ht="12.75">
      <c r="A33" s="68">
        <v>16</v>
      </c>
      <c r="B33" s="15">
        <v>3695056</v>
      </c>
      <c r="C33" s="72" t="s">
        <v>75</v>
      </c>
      <c r="D33" s="69"/>
      <c r="E33" s="69"/>
      <c r="F33" s="69"/>
      <c r="G33" s="69"/>
      <c r="H33" s="71"/>
      <c r="I33" s="20">
        <v>999.99</v>
      </c>
      <c r="J33" s="20" t="s">
        <v>56</v>
      </c>
      <c r="K33" s="20">
        <v>1993</v>
      </c>
      <c r="L33" s="38">
        <v>0.002777777777777778</v>
      </c>
      <c r="S33" s="37"/>
    </row>
    <row r="34" spans="1:19" ht="12.75">
      <c r="A34" s="68">
        <v>17</v>
      </c>
      <c r="B34" s="15">
        <v>3695058</v>
      </c>
      <c r="C34" s="72" t="s">
        <v>79</v>
      </c>
      <c r="D34" s="69"/>
      <c r="E34" s="69"/>
      <c r="F34" s="69"/>
      <c r="G34" s="69"/>
      <c r="H34" s="71"/>
      <c r="I34" s="20">
        <v>999.99</v>
      </c>
      <c r="J34" s="20" t="s">
        <v>56</v>
      </c>
      <c r="K34" s="20">
        <v>1994</v>
      </c>
      <c r="L34" s="38">
        <v>0.002951388888888889</v>
      </c>
      <c r="S34" s="37"/>
    </row>
    <row r="35" spans="1:19" ht="12.75">
      <c r="A35" s="68">
        <v>18</v>
      </c>
      <c r="B35" s="15">
        <v>3695053</v>
      </c>
      <c r="C35" s="72" t="s">
        <v>68</v>
      </c>
      <c r="D35" s="69"/>
      <c r="E35" s="69"/>
      <c r="F35" s="69"/>
      <c r="G35" s="69"/>
      <c r="H35" s="71"/>
      <c r="I35" s="20">
        <v>999.99</v>
      </c>
      <c r="J35" s="20" t="s">
        <v>56</v>
      </c>
      <c r="K35" s="20">
        <v>1993</v>
      </c>
      <c r="L35" s="38">
        <v>0.003125</v>
      </c>
      <c r="S35" s="37"/>
    </row>
    <row r="36" spans="1:19" ht="12.75">
      <c r="A36" s="68">
        <v>19</v>
      </c>
      <c r="B36" s="15">
        <v>3695052</v>
      </c>
      <c r="C36" s="72" t="s">
        <v>64</v>
      </c>
      <c r="D36" s="69"/>
      <c r="E36" s="69"/>
      <c r="F36" s="69"/>
      <c r="G36" s="69"/>
      <c r="H36" s="71"/>
      <c r="I36" s="20">
        <v>999.99</v>
      </c>
      <c r="J36" s="20" t="s">
        <v>56</v>
      </c>
      <c r="K36" s="20">
        <v>1993</v>
      </c>
      <c r="L36" s="38">
        <v>0.003298611111111111</v>
      </c>
      <c r="S36" s="37"/>
    </row>
    <row r="37" spans="1:19" ht="12.75">
      <c r="A37" s="68">
        <v>20</v>
      </c>
      <c r="B37" s="15">
        <v>3695041</v>
      </c>
      <c r="C37" s="72" t="s">
        <v>66</v>
      </c>
      <c r="D37" s="69"/>
      <c r="E37" s="69"/>
      <c r="F37" s="69"/>
      <c r="G37" s="69"/>
      <c r="H37" s="71"/>
      <c r="I37" s="20">
        <v>999.99</v>
      </c>
      <c r="J37" s="20" t="s">
        <v>56</v>
      </c>
      <c r="K37" s="20">
        <v>1994</v>
      </c>
      <c r="L37" s="38">
        <v>0.003472222222222222</v>
      </c>
      <c r="S37" s="37"/>
    </row>
    <row r="38" spans="1:19" ht="12.75">
      <c r="A38" s="68">
        <v>21</v>
      </c>
      <c r="B38" s="15">
        <v>3695059</v>
      </c>
      <c r="C38" s="72" t="s">
        <v>80</v>
      </c>
      <c r="D38" s="69"/>
      <c r="E38" s="69"/>
      <c r="F38" s="69"/>
      <c r="G38" s="69"/>
      <c r="H38" s="71"/>
      <c r="I38" s="20">
        <v>999.99</v>
      </c>
      <c r="J38" s="20" t="s">
        <v>56</v>
      </c>
      <c r="K38" s="20">
        <v>1994</v>
      </c>
      <c r="L38" s="38">
        <v>0.003645833333333333</v>
      </c>
      <c r="S38" s="37"/>
    </row>
    <row r="39" spans="1:19" ht="12.75">
      <c r="A39" s="68">
        <v>22</v>
      </c>
      <c r="B39" s="15">
        <v>3695055</v>
      </c>
      <c r="C39" s="72" t="s">
        <v>78</v>
      </c>
      <c r="D39" s="69"/>
      <c r="E39" s="69"/>
      <c r="F39" s="69"/>
      <c r="G39" s="69"/>
      <c r="H39" s="71"/>
      <c r="I39" s="20">
        <v>999.99</v>
      </c>
      <c r="J39" s="20" t="s">
        <v>56</v>
      </c>
      <c r="K39" s="20">
        <v>1993</v>
      </c>
      <c r="L39" s="38">
        <v>0.0038194444444444443</v>
      </c>
      <c r="S39" s="37"/>
    </row>
    <row r="40" spans="1:19" ht="12.75">
      <c r="A40" s="68">
        <v>23</v>
      </c>
      <c r="B40" s="15">
        <v>3695027</v>
      </c>
      <c r="C40" s="72" t="s">
        <v>81</v>
      </c>
      <c r="D40" s="69"/>
      <c r="E40" s="69"/>
      <c r="F40" s="69"/>
      <c r="G40" s="69"/>
      <c r="H40" s="71"/>
      <c r="I40" s="20">
        <v>999.99</v>
      </c>
      <c r="J40" s="20" t="s">
        <v>56</v>
      </c>
      <c r="K40" s="20">
        <v>1991</v>
      </c>
      <c r="L40" s="38">
        <v>0.003993055555555556</v>
      </c>
      <c r="S40" s="37"/>
    </row>
    <row r="41" spans="1:19" ht="12.75">
      <c r="A41" s="68">
        <v>24</v>
      </c>
      <c r="B41" s="15">
        <v>3695014</v>
      </c>
      <c r="C41" s="72" t="s">
        <v>59</v>
      </c>
      <c r="D41" s="69"/>
      <c r="E41" s="69"/>
      <c r="F41" s="69"/>
      <c r="G41" s="69"/>
      <c r="H41" s="71"/>
      <c r="I41" s="20">
        <v>999.99</v>
      </c>
      <c r="J41" s="20" t="s">
        <v>56</v>
      </c>
      <c r="K41" s="20">
        <v>1987</v>
      </c>
      <c r="L41" s="38">
        <v>0.004166666666666667</v>
      </c>
      <c r="S41" s="37"/>
    </row>
    <row r="42" spans="1:19" ht="12.75">
      <c r="A42" s="68">
        <v>25</v>
      </c>
      <c r="B42" s="15">
        <v>3695054</v>
      </c>
      <c r="C42" s="72" t="s">
        <v>67</v>
      </c>
      <c r="D42" s="69"/>
      <c r="E42" s="69"/>
      <c r="F42" s="69"/>
      <c r="G42" s="69"/>
      <c r="H42" s="71"/>
      <c r="I42" s="20">
        <v>999.99</v>
      </c>
      <c r="J42" s="20" t="s">
        <v>56</v>
      </c>
      <c r="K42" s="20">
        <v>1991</v>
      </c>
      <c r="L42" s="38">
        <v>0.004340277777777778</v>
      </c>
      <c r="S42" s="37"/>
    </row>
    <row r="43" spans="1:19" ht="12.75">
      <c r="A43" s="68">
        <v>26</v>
      </c>
      <c r="B43" s="15">
        <v>3695060</v>
      </c>
      <c r="C43" s="72" t="s">
        <v>76</v>
      </c>
      <c r="D43" s="69"/>
      <c r="E43" s="69"/>
      <c r="F43" s="69"/>
      <c r="G43" s="69"/>
      <c r="H43" s="71"/>
      <c r="I43" s="20">
        <v>999.99</v>
      </c>
      <c r="J43" s="20" t="s">
        <v>56</v>
      </c>
      <c r="K43" s="20">
        <v>1995</v>
      </c>
      <c r="L43" s="38">
        <v>0.004513888888888889</v>
      </c>
      <c r="S43" s="37"/>
    </row>
    <row r="44" spans="1:19" ht="12.75">
      <c r="A44" s="11"/>
      <c r="B44" s="11"/>
      <c r="C44" s="18"/>
      <c r="D44" s="19"/>
      <c r="E44" s="11"/>
      <c r="F44" s="11"/>
      <c r="G44" s="11"/>
      <c r="H44" s="11"/>
      <c r="I44" s="11"/>
      <c r="J44" s="11"/>
      <c r="K44" s="11"/>
      <c r="L44" s="31"/>
      <c r="S44" s="37"/>
    </row>
    <row r="45" spans="1:19" ht="12.75">
      <c r="A45" s="89" t="s">
        <v>3</v>
      </c>
      <c r="B45" s="89"/>
      <c r="C45" s="89"/>
      <c r="D45" s="89"/>
      <c r="E45" s="89"/>
      <c r="F45" s="89"/>
      <c r="G45" s="89" t="s">
        <v>23</v>
      </c>
      <c r="H45" s="89"/>
      <c r="I45" s="89"/>
      <c r="J45" s="89"/>
      <c r="K45" s="89"/>
      <c r="L45" s="58"/>
      <c r="S45" s="37"/>
    </row>
    <row r="46" spans="1:12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58"/>
    </row>
    <row r="47" spans="1:12" ht="12.75">
      <c r="A47" s="124" t="s">
        <v>54</v>
      </c>
      <c r="B47" s="124"/>
      <c r="C47" s="124"/>
      <c r="D47" s="124"/>
      <c r="E47" s="124"/>
      <c r="F47" s="124"/>
      <c r="G47" s="124" t="s">
        <v>35</v>
      </c>
      <c r="H47" s="124"/>
      <c r="I47" s="124"/>
      <c r="J47" s="124"/>
      <c r="K47" s="124"/>
      <c r="L47" s="114"/>
    </row>
  </sheetData>
  <mergeCells count="33">
    <mergeCell ref="I16:I17"/>
    <mergeCell ref="A6:I6"/>
    <mergeCell ref="A45:F45"/>
    <mergeCell ref="G45:K45"/>
    <mergeCell ref="K16:K17"/>
    <mergeCell ref="A11:B11"/>
    <mergeCell ref="E11:G11"/>
    <mergeCell ref="H11:I11"/>
    <mergeCell ref="A12:D12"/>
    <mergeCell ref="E12:G12"/>
    <mergeCell ref="A47:F47"/>
    <mergeCell ref="G47:L47"/>
    <mergeCell ref="H13:I13"/>
    <mergeCell ref="H14:I14"/>
    <mergeCell ref="A15:L15"/>
    <mergeCell ref="A16:A17"/>
    <mergeCell ref="B16:B17"/>
    <mergeCell ref="C16:H17"/>
    <mergeCell ref="J16:J17"/>
    <mergeCell ref="L16:L17"/>
    <mergeCell ref="H12:I12"/>
    <mergeCell ref="A9:D9"/>
    <mergeCell ref="E9:G9"/>
    <mergeCell ref="A10:D10"/>
    <mergeCell ref="H10:I10"/>
    <mergeCell ref="A5:I5"/>
    <mergeCell ref="K5:L5"/>
    <mergeCell ref="A8:D8"/>
    <mergeCell ref="H8:I8"/>
    <mergeCell ref="A1:K1"/>
    <mergeCell ref="A2:L2"/>
    <mergeCell ref="A3:K3"/>
    <mergeCell ref="A4:K4"/>
  </mergeCells>
  <hyperlinks>
    <hyperlink ref="A2" r:id="rId1" display="WWW.FIS-SKI.COM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25">
      <selection activeCell="A53" sqref="A53:I53"/>
    </sheetView>
  </sheetViews>
  <sheetFormatPr defaultColWidth="9.00390625" defaultRowHeight="12.75"/>
  <cols>
    <col min="1" max="1" width="4.625" style="0" customWidth="1"/>
    <col min="4" max="4" width="12.00390625" style="0" customWidth="1"/>
    <col min="5" max="5" width="8.125" style="0" customWidth="1"/>
    <col min="6" max="6" width="11.125" style="0" customWidth="1"/>
    <col min="7" max="7" width="4.375" style="0" customWidth="1"/>
    <col min="8" max="8" width="14.375" style="0" customWidth="1"/>
    <col min="9" max="9" width="8.00390625" style="0" customWidth="1"/>
    <col min="10" max="10" width="5.875" style="0" customWidth="1"/>
    <col min="11" max="11" width="1.625" style="0" customWidth="1"/>
    <col min="12" max="12" width="6.875" style="0" customWidth="1"/>
  </cols>
  <sheetData>
    <row r="1" spans="1:12" ht="35.2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3"/>
    </row>
    <row r="2" spans="1:12" ht="12.75">
      <c r="A2" s="113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2" ht="15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4"/>
    </row>
    <row r="4" spans="1:12" ht="15.75">
      <c r="A4" s="116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4"/>
    </row>
    <row r="5" spans="1:12" ht="12.75">
      <c r="A5" s="118" t="s">
        <v>129</v>
      </c>
      <c r="B5" s="119"/>
      <c r="C5" s="119"/>
      <c r="D5" s="119"/>
      <c r="E5" s="119"/>
      <c r="F5" s="119"/>
      <c r="G5" s="119"/>
      <c r="H5" s="119"/>
      <c r="I5" s="119"/>
      <c r="J5" s="120" t="s">
        <v>124</v>
      </c>
      <c r="K5" s="102"/>
      <c r="L5" s="91"/>
    </row>
    <row r="6" spans="1:12" ht="12.75">
      <c r="A6" s="118" t="s">
        <v>131</v>
      </c>
      <c r="B6" s="102"/>
      <c r="C6" s="102"/>
      <c r="D6" s="102"/>
      <c r="E6" s="102"/>
      <c r="F6" s="102"/>
      <c r="G6" s="102"/>
      <c r="H6" s="102"/>
      <c r="I6" s="102"/>
      <c r="J6" s="8" t="s">
        <v>5</v>
      </c>
      <c r="K6" s="58"/>
      <c r="L6" s="60">
        <v>0.4305555555555556</v>
      </c>
    </row>
    <row r="7" spans="1:12" ht="22.5">
      <c r="A7" s="59"/>
      <c r="B7" s="58"/>
      <c r="C7" s="58"/>
      <c r="D7" s="58"/>
      <c r="E7" s="12"/>
      <c r="F7" s="12"/>
      <c r="G7" s="12"/>
      <c r="H7" s="12"/>
      <c r="I7" s="12"/>
      <c r="J7" s="9" t="s">
        <v>12</v>
      </c>
      <c r="K7" s="58"/>
      <c r="L7" s="60"/>
    </row>
    <row r="8" spans="1:12" ht="12.75">
      <c r="A8" s="121" t="s">
        <v>2</v>
      </c>
      <c r="B8" s="122"/>
      <c r="C8" s="122"/>
      <c r="D8" s="122"/>
      <c r="E8" s="58"/>
      <c r="F8" s="58"/>
      <c r="G8" s="58"/>
      <c r="H8" s="122" t="s">
        <v>1</v>
      </c>
      <c r="I8" s="122"/>
      <c r="J8" s="58"/>
      <c r="K8" s="58"/>
      <c r="L8" s="61"/>
    </row>
    <row r="9" spans="1:12" ht="12.75">
      <c r="A9" s="121" t="s">
        <v>3</v>
      </c>
      <c r="B9" s="122"/>
      <c r="C9" s="122"/>
      <c r="D9" s="122"/>
      <c r="E9" s="123" t="s">
        <v>53</v>
      </c>
      <c r="F9" s="114"/>
      <c r="G9" s="114"/>
      <c r="H9" s="62" t="s">
        <v>6</v>
      </c>
      <c r="I9" s="62"/>
      <c r="J9" s="62"/>
      <c r="K9" s="58"/>
      <c r="L9" s="63" t="s">
        <v>132</v>
      </c>
    </row>
    <row r="10" spans="1:12" ht="12.75">
      <c r="A10" s="121" t="s">
        <v>25</v>
      </c>
      <c r="B10" s="122"/>
      <c r="C10" s="122"/>
      <c r="D10" s="122"/>
      <c r="E10" s="31"/>
      <c r="F10" s="58"/>
      <c r="G10" s="58"/>
      <c r="H10" s="123" t="s">
        <v>7</v>
      </c>
      <c r="I10" s="114"/>
      <c r="J10" s="58"/>
      <c r="K10" s="58"/>
      <c r="L10" s="63" t="s">
        <v>32</v>
      </c>
    </row>
    <row r="11" spans="1:12" ht="12.75">
      <c r="A11" s="90" t="s">
        <v>26</v>
      </c>
      <c r="B11" s="114"/>
      <c r="C11" s="57"/>
      <c r="D11" s="58"/>
      <c r="E11" s="122" t="s">
        <v>28</v>
      </c>
      <c r="F11" s="122"/>
      <c r="G11" s="122"/>
      <c r="H11" s="123" t="s">
        <v>8</v>
      </c>
      <c r="I11" s="114"/>
      <c r="J11" s="58"/>
      <c r="K11" s="58"/>
      <c r="L11" s="63" t="s">
        <v>33</v>
      </c>
    </row>
    <row r="12" spans="1:12" ht="12.75">
      <c r="A12" s="121" t="s">
        <v>4</v>
      </c>
      <c r="B12" s="122"/>
      <c r="C12" s="122"/>
      <c r="D12" s="122"/>
      <c r="E12" s="122" t="s">
        <v>29</v>
      </c>
      <c r="F12" s="122"/>
      <c r="G12" s="122"/>
      <c r="H12" s="123" t="s">
        <v>9</v>
      </c>
      <c r="I12" s="114"/>
      <c r="J12" s="58"/>
      <c r="K12" s="58"/>
      <c r="L12" s="63" t="s">
        <v>34</v>
      </c>
    </row>
    <row r="13" spans="1:12" ht="12.75">
      <c r="A13" s="59" t="s">
        <v>121</v>
      </c>
      <c r="B13" s="58"/>
      <c r="C13" s="58"/>
      <c r="D13" s="58"/>
      <c r="E13" s="58"/>
      <c r="F13" s="58"/>
      <c r="G13" s="58"/>
      <c r="H13" s="123" t="s">
        <v>10</v>
      </c>
      <c r="I13" s="114"/>
      <c r="J13" s="58"/>
      <c r="K13" s="58"/>
      <c r="L13" s="63" t="s">
        <v>133</v>
      </c>
    </row>
    <row r="14" spans="1:12" ht="12.75">
      <c r="A14" s="64"/>
      <c r="B14" s="65"/>
      <c r="C14" s="65"/>
      <c r="D14" s="65"/>
      <c r="E14" s="65"/>
      <c r="F14" s="65"/>
      <c r="G14" s="65"/>
      <c r="H14" s="125" t="s">
        <v>11</v>
      </c>
      <c r="I14" s="125"/>
      <c r="J14" s="65"/>
      <c r="K14" s="65"/>
      <c r="L14" s="66">
        <v>1</v>
      </c>
    </row>
    <row r="15" spans="1:12" ht="12.75">
      <c r="A15" s="126" t="s">
        <v>134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ht="12.75">
      <c r="A16" s="97" t="s">
        <v>47</v>
      </c>
      <c r="B16" s="98" t="s">
        <v>30</v>
      </c>
      <c r="C16" s="92" t="s">
        <v>6</v>
      </c>
      <c r="D16" s="93"/>
      <c r="E16" s="93"/>
      <c r="F16" s="93"/>
      <c r="G16" s="93"/>
      <c r="H16" s="129" t="s">
        <v>128</v>
      </c>
      <c r="I16" s="131" t="s">
        <v>136</v>
      </c>
      <c r="J16" s="98" t="s">
        <v>38</v>
      </c>
      <c r="K16" s="98"/>
      <c r="L16" s="98" t="s">
        <v>119</v>
      </c>
    </row>
    <row r="17" spans="1:12" ht="12.75">
      <c r="A17" s="97"/>
      <c r="B17" s="98"/>
      <c r="C17" s="127"/>
      <c r="D17" s="128"/>
      <c r="E17" s="128"/>
      <c r="F17" s="128"/>
      <c r="G17" s="128"/>
      <c r="H17" s="130"/>
      <c r="I17" s="132"/>
      <c r="J17" s="98"/>
      <c r="K17" s="98"/>
      <c r="L17" s="98"/>
    </row>
    <row r="18" spans="1:12" ht="12.75">
      <c r="A18" s="68">
        <v>1</v>
      </c>
      <c r="B18" s="20">
        <v>3480503</v>
      </c>
      <c r="C18" s="72" t="s">
        <v>39</v>
      </c>
      <c r="D18" s="69"/>
      <c r="E18" s="69"/>
      <c r="F18" s="69"/>
      <c r="G18" s="71"/>
      <c r="H18" s="68">
        <v>74.85</v>
      </c>
      <c r="I18" s="48" t="s">
        <v>46</v>
      </c>
      <c r="J18" s="72">
        <v>1987</v>
      </c>
      <c r="K18" s="67"/>
      <c r="L18" s="38">
        <v>0.00017361111111111112</v>
      </c>
    </row>
    <row r="19" spans="1:12" ht="12.75">
      <c r="A19" s="68">
        <v>2</v>
      </c>
      <c r="B19" s="20">
        <v>3660021</v>
      </c>
      <c r="C19" s="72" t="s">
        <v>118</v>
      </c>
      <c r="D19" s="69"/>
      <c r="E19" s="69"/>
      <c r="F19" s="69"/>
      <c r="G19" s="71"/>
      <c r="H19" s="68">
        <v>76.85</v>
      </c>
      <c r="I19" s="48" t="s">
        <v>83</v>
      </c>
      <c r="J19" s="72">
        <v>1986</v>
      </c>
      <c r="K19" s="67"/>
      <c r="L19" s="38">
        <v>0.00034722222222222224</v>
      </c>
    </row>
    <row r="20" spans="1:23" ht="12.75">
      <c r="A20" s="68">
        <v>3</v>
      </c>
      <c r="B20" s="20">
        <v>3660034</v>
      </c>
      <c r="C20" s="72" t="s">
        <v>120</v>
      </c>
      <c r="D20" s="69"/>
      <c r="E20" s="69"/>
      <c r="F20" s="69"/>
      <c r="G20" s="71"/>
      <c r="H20" s="68">
        <v>106.66</v>
      </c>
      <c r="I20" s="48" t="s">
        <v>83</v>
      </c>
      <c r="J20" s="72">
        <v>1990</v>
      </c>
      <c r="K20" s="67"/>
      <c r="L20" s="38">
        <v>0.0005208333333333333</v>
      </c>
      <c r="T20" s="37"/>
      <c r="U20" s="37"/>
      <c r="V20" s="37"/>
      <c r="W20" s="37"/>
    </row>
    <row r="21" spans="1:23" ht="12.75">
      <c r="A21" s="68">
        <v>4</v>
      </c>
      <c r="B21" s="20">
        <v>3480812</v>
      </c>
      <c r="C21" s="72" t="s">
        <v>44</v>
      </c>
      <c r="D21" s="69"/>
      <c r="E21" s="69"/>
      <c r="F21" s="69"/>
      <c r="G21" s="71"/>
      <c r="H21" s="68">
        <v>148.09</v>
      </c>
      <c r="I21" s="48" t="s">
        <v>40</v>
      </c>
      <c r="J21" s="72">
        <v>1988</v>
      </c>
      <c r="K21" s="67"/>
      <c r="L21" s="38">
        <v>0.0006944444444444445</v>
      </c>
      <c r="T21" s="37"/>
      <c r="V21" s="37"/>
      <c r="W21" s="37"/>
    </row>
    <row r="22" spans="1:23" ht="12.75">
      <c r="A22" s="68">
        <v>5</v>
      </c>
      <c r="B22" s="20">
        <v>3480994</v>
      </c>
      <c r="C22" s="72" t="s">
        <v>45</v>
      </c>
      <c r="D22" s="69"/>
      <c r="E22" s="69"/>
      <c r="F22" s="69"/>
      <c r="G22" s="71"/>
      <c r="H22" s="68">
        <v>151.45</v>
      </c>
      <c r="I22" s="48" t="s">
        <v>40</v>
      </c>
      <c r="J22" s="72">
        <v>1988</v>
      </c>
      <c r="K22" s="67"/>
      <c r="L22" s="38">
        <v>0.0008680555555555555</v>
      </c>
      <c r="R22" s="37"/>
      <c r="T22" s="37"/>
      <c r="V22" s="37"/>
      <c r="W22" s="37"/>
    </row>
    <row r="23" spans="1:23" ht="12.75">
      <c r="A23" s="68">
        <v>6</v>
      </c>
      <c r="B23" s="20">
        <v>3690050</v>
      </c>
      <c r="C23" s="72" t="s">
        <v>99</v>
      </c>
      <c r="D23" s="69"/>
      <c r="E23" s="69"/>
      <c r="F23" s="69"/>
      <c r="G23" s="71"/>
      <c r="H23" s="68">
        <v>182.42</v>
      </c>
      <c r="I23" s="48" t="s">
        <v>37</v>
      </c>
      <c r="J23" s="72">
        <v>1992</v>
      </c>
      <c r="K23" s="67"/>
      <c r="L23" s="38">
        <v>0.0010416666666666667</v>
      </c>
      <c r="R23" s="37"/>
      <c r="T23" s="37"/>
      <c r="V23" s="37"/>
      <c r="W23" s="37"/>
    </row>
    <row r="24" spans="1:23" ht="12.75">
      <c r="A24" s="68">
        <v>7</v>
      </c>
      <c r="B24" s="20">
        <v>3690065</v>
      </c>
      <c r="C24" s="72" t="s">
        <v>116</v>
      </c>
      <c r="D24" s="69"/>
      <c r="E24" s="69"/>
      <c r="F24" s="69"/>
      <c r="G24" s="71"/>
      <c r="H24" s="68">
        <v>191.75</v>
      </c>
      <c r="I24" s="48" t="s">
        <v>37</v>
      </c>
      <c r="J24" s="72">
        <v>1987</v>
      </c>
      <c r="K24" s="67"/>
      <c r="L24" s="38">
        <v>0.0012152777777777778</v>
      </c>
      <c r="R24" s="37"/>
      <c r="T24" s="37"/>
      <c r="V24" s="37"/>
      <c r="W24" s="37"/>
    </row>
    <row r="25" spans="1:23" ht="12.75">
      <c r="A25" s="68">
        <v>8</v>
      </c>
      <c r="B25" s="20">
        <v>3690026</v>
      </c>
      <c r="C25" s="72" t="s">
        <v>87</v>
      </c>
      <c r="D25" s="69"/>
      <c r="E25" s="69"/>
      <c r="F25" s="69"/>
      <c r="G25" s="71"/>
      <c r="H25" s="68">
        <v>193.3</v>
      </c>
      <c r="I25" s="48" t="s">
        <v>37</v>
      </c>
      <c r="J25" s="72">
        <v>1989</v>
      </c>
      <c r="K25" s="67"/>
      <c r="L25" s="38">
        <v>0.001388888888888889</v>
      </c>
      <c r="R25" s="37"/>
      <c r="T25" s="37"/>
      <c r="V25" s="37"/>
      <c r="W25" s="37"/>
    </row>
    <row r="26" spans="1:23" ht="12.75">
      <c r="A26" s="68">
        <v>9</v>
      </c>
      <c r="B26" s="20">
        <v>3690035</v>
      </c>
      <c r="C26" s="72" t="s">
        <v>98</v>
      </c>
      <c r="D26" s="69"/>
      <c r="E26" s="69"/>
      <c r="F26" s="69"/>
      <c r="G26" s="71"/>
      <c r="H26" s="68">
        <v>194.53</v>
      </c>
      <c r="I26" s="48" t="s">
        <v>37</v>
      </c>
      <c r="J26" s="72">
        <v>1990</v>
      </c>
      <c r="K26" s="67"/>
      <c r="L26" s="38">
        <v>0.0015625</v>
      </c>
      <c r="R26" s="37"/>
      <c r="T26" s="37"/>
      <c r="V26" s="37"/>
      <c r="W26" s="37"/>
    </row>
    <row r="27" spans="1:23" ht="12.75">
      <c r="A27" s="68">
        <v>10</v>
      </c>
      <c r="B27" s="20">
        <v>3690034</v>
      </c>
      <c r="C27" s="72" t="s">
        <v>93</v>
      </c>
      <c r="D27" s="69"/>
      <c r="E27" s="69"/>
      <c r="F27" s="69"/>
      <c r="G27" s="71"/>
      <c r="H27" s="68">
        <v>233.14</v>
      </c>
      <c r="I27" s="48" t="s">
        <v>37</v>
      </c>
      <c r="J27" s="72">
        <v>1989</v>
      </c>
      <c r="K27" s="67"/>
      <c r="L27" s="38">
        <v>0.001736111111111111</v>
      </c>
      <c r="R27" s="37"/>
      <c r="T27" s="37"/>
      <c r="V27" s="37"/>
      <c r="W27" s="37"/>
    </row>
    <row r="28" spans="1:23" ht="12.75">
      <c r="A28" s="68">
        <v>11</v>
      </c>
      <c r="B28" s="20">
        <v>3690025</v>
      </c>
      <c r="C28" s="72" t="s">
        <v>96</v>
      </c>
      <c r="D28" s="69"/>
      <c r="E28" s="69"/>
      <c r="F28" s="69"/>
      <c r="G28" s="71"/>
      <c r="H28" s="68">
        <v>233.49</v>
      </c>
      <c r="I28" s="48" t="s">
        <v>37</v>
      </c>
      <c r="J28" s="72">
        <v>1987</v>
      </c>
      <c r="K28" s="67"/>
      <c r="L28" s="38">
        <v>0.0019097222222222222</v>
      </c>
      <c r="R28" s="37"/>
      <c r="T28" s="37"/>
      <c r="V28" s="37"/>
      <c r="W28" s="37"/>
    </row>
    <row r="29" spans="1:23" ht="12.75">
      <c r="A29" s="68">
        <v>12</v>
      </c>
      <c r="B29" s="20">
        <v>3690063</v>
      </c>
      <c r="C29" s="72" t="s">
        <v>102</v>
      </c>
      <c r="D29" s="69"/>
      <c r="E29" s="69"/>
      <c r="F29" s="69"/>
      <c r="G29" s="71"/>
      <c r="H29" s="68">
        <v>247.31</v>
      </c>
      <c r="I29" s="48" t="s">
        <v>37</v>
      </c>
      <c r="J29" s="72">
        <v>1992</v>
      </c>
      <c r="K29" s="67"/>
      <c r="L29" s="38">
        <v>0.0020833333333333333</v>
      </c>
      <c r="R29" s="37"/>
      <c r="T29" s="37"/>
      <c r="V29" s="37"/>
      <c r="W29" s="37"/>
    </row>
    <row r="30" spans="1:23" ht="12.75">
      <c r="A30" s="68">
        <v>13</v>
      </c>
      <c r="B30" s="20">
        <v>3690044</v>
      </c>
      <c r="C30" s="72" t="s">
        <v>91</v>
      </c>
      <c r="D30" s="69"/>
      <c r="E30" s="69"/>
      <c r="F30" s="69"/>
      <c r="G30" s="71"/>
      <c r="H30" s="68">
        <v>250.93</v>
      </c>
      <c r="I30" s="48" t="s">
        <v>37</v>
      </c>
      <c r="J30" s="72">
        <v>1992</v>
      </c>
      <c r="K30" s="67"/>
      <c r="L30" s="38">
        <v>0.0022569444444444447</v>
      </c>
      <c r="R30" s="37"/>
      <c r="T30" s="37"/>
      <c r="V30" s="37"/>
      <c r="W30" s="37"/>
    </row>
    <row r="31" spans="1:23" ht="12.75">
      <c r="A31" s="68">
        <v>14</v>
      </c>
      <c r="B31" s="20">
        <v>3690002</v>
      </c>
      <c r="C31" s="72" t="s">
        <v>89</v>
      </c>
      <c r="D31" s="69"/>
      <c r="E31" s="69"/>
      <c r="F31" s="69"/>
      <c r="G31" s="71"/>
      <c r="H31" s="68">
        <v>266.27</v>
      </c>
      <c r="I31" s="48" t="s">
        <v>37</v>
      </c>
      <c r="J31" s="72">
        <v>1980</v>
      </c>
      <c r="K31" s="67"/>
      <c r="L31" s="38">
        <v>0.0024305555555555556</v>
      </c>
      <c r="R31" s="37"/>
      <c r="T31" s="37"/>
      <c r="V31" s="37"/>
      <c r="W31" s="37"/>
    </row>
    <row r="32" spans="1:23" ht="12.75">
      <c r="A32" s="68">
        <v>15</v>
      </c>
      <c r="B32" s="20">
        <v>3690066</v>
      </c>
      <c r="C32" s="72" t="s">
        <v>103</v>
      </c>
      <c r="D32" s="69"/>
      <c r="E32" s="69"/>
      <c r="F32" s="69"/>
      <c r="G32" s="71"/>
      <c r="H32" s="68">
        <v>281.47</v>
      </c>
      <c r="I32" s="48" t="s">
        <v>37</v>
      </c>
      <c r="J32" s="72">
        <v>1991</v>
      </c>
      <c r="K32" s="67"/>
      <c r="L32" s="38">
        <v>0.0026041666666666665</v>
      </c>
      <c r="R32" s="37"/>
      <c r="T32" s="37"/>
      <c r="V32" s="37"/>
      <c r="W32" s="37"/>
    </row>
    <row r="33" spans="1:23" ht="12.75">
      <c r="A33" s="68">
        <v>16</v>
      </c>
      <c r="B33" s="20">
        <v>3690067</v>
      </c>
      <c r="C33" s="72" t="s">
        <v>94</v>
      </c>
      <c r="D33" s="69"/>
      <c r="E33" s="69"/>
      <c r="F33" s="69"/>
      <c r="G33" s="71"/>
      <c r="H33" s="68">
        <v>299.01</v>
      </c>
      <c r="I33" s="48" t="s">
        <v>37</v>
      </c>
      <c r="J33" s="72">
        <v>1986</v>
      </c>
      <c r="K33" s="67"/>
      <c r="L33" s="38">
        <v>0.002777777777777778</v>
      </c>
      <c r="R33" s="37"/>
      <c r="T33" s="37"/>
      <c r="V33" s="37"/>
      <c r="W33" s="37"/>
    </row>
    <row r="34" spans="1:23" ht="12.75">
      <c r="A34" s="68">
        <v>17</v>
      </c>
      <c r="B34" s="20">
        <v>3690062</v>
      </c>
      <c r="C34" s="72" t="s">
        <v>107</v>
      </c>
      <c r="D34" s="69"/>
      <c r="E34" s="69"/>
      <c r="F34" s="69"/>
      <c r="G34" s="71"/>
      <c r="H34" s="68">
        <v>299.44</v>
      </c>
      <c r="I34" s="48" t="s">
        <v>37</v>
      </c>
      <c r="J34" s="72">
        <v>1987</v>
      </c>
      <c r="K34" s="67"/>
      <c r="L34" s="38">
        <v>0.002951388888888889</v>
      </c>
      <c r="R34" s="37"/>
      <c r="T34" s="37"/>
      <c r="V34" s="37"/>
      <c r="W34" s="37"/>
    </row>
    <row r="35" spans="1:23" ht="12.75">
      <c r="A35" s="68">
        <v>18</v>
      </c>
      <c r="B35" s="20">
        <v>3690052</v>
      </c>
      <c r="C35" s="72" t="s">
        <v>115</v>
      </c>
      <c r="D35" s="69"/>
      <c r="E35" s="69"/>
      <c r="F35" s="69"/>
      <c r="G35" s="71"/>
      <c r="H35" s="68">
        <v>300.5</v>
      </c>
      <c r="I35" s="48" t="s">
        <v>37</v>
      </c>
      <c r="J35" s="72">
        <v>1991</v>
      </c>
      <c r="K35" s="67"/>
      <c r="L35" s="38">
        <v>0.003125</v>
      </c>
      <c r="R35" s="37"/>
      <c r="T35" s="37"/>
      <c r="V35" s="37"/>
      <c r="W35" s="37"/>
    </row>
    <row r="36" spans="1:23" ht="12.75">
      <c r="A36" s="68">
        <v>19</v>
      </c>
      <c r="B36" s="20">
        <v>3690051</v>
      </c>
      <c r="C36" s="72" t="s">
        <v>106</v>
      </c>
      <c r="D36" s="69"/>
      <c r="E36" s="69"/>
      <c r="F36" s="69"/>
      <c r="G36" s="71"/>
      <c r="H36" s="68">
        <v>326.97</v>
      </c>
      <c r="I36" s="48" t="s">
        <v>37</v>
      </c>
      <c r="J36" s="72">
        <v>1991</v>
      </c>
      <c r="K36" s="67"/>
      <c r="L36" s="38">
        <v>0.003298611111111111</v>
      </c>
      <c r="R36" s="37"/>
      <c r="T36" s="37"/>
      <c r="V36" s="37"/>
      <c r="W36" s="37"/>
    </row>
    <row r="37" spans="1:26" ht="12.75">
      <c r="A37" s="68">
        <v>20</v>
      </c>
      <c r="B37" s="20">
        <v>1194264</v>
      </c>
      <c r="C37" s="72" t="s">
        <v>92</v>
      </c>
      <c r="D37" s="69"/>
      <c r="E37" s="69"/>
      <c r="F37" s="69"/>
      <c r="G37" s="71"/>
      <c r="H37" s="68">
        <v>345.25</v>
      </c>
      <c r="I37" s="48" t="s">
        <v>37</v>
      </c>
      <c r="J37" s="72">
        <v>1975</v>
      </c>
      <c r="K37" s="67"/>
      <c r="L37" s="38">
        <v>0.003472222222222222</v>
      </c>
      <c r="R37" s="37"/>
      <c r="T37" s="37"/>
      <c r="V37" s="37"/>
      <c r="W37" s="37"/>
      <c r="Z37" s="37"/>
    </row>
    <row r="38" spans="1:26" ht="12.75">
      <c r="A38" s="68">
        <v>21</v>
      </c>
      <c r="B38" s="20">
        <v>3690060</v>
      </c>
      <c r="C38" s="72" t="s">
        <v>108</v>
      </c>
      <c r="D38" s="69"/>
      <c r="E38" s="69"/>
      <c r="F38" s="69"/>
      <c r="G38" s="71"/>
      <c r="H38" s="68">
        <v>377.73</v>
      </c>
      <c r="I38" s="48" t="s">
        <v>37</v>
      </c>
      <c r="J38" s="72">
        <v>1989</v>
      </c>
      <c r="K38" s="67"/>
      <c r="L38" s="38">
        <v>0.003645833333333333</v>
      </c>
      <c r="R38" s="37"/>
      <c r="T38" s="37"/>
      <c r="V38" s="37"/>
      <c r="W38" s="37"/>
      <c r="Z38" s="37"/>
    </row>
    <row r="39" spans="1:27" ht="12.75">
      <c r="A39" s="68">
        <v>22</v>
      </c>
      <c r="B39" s="20">
        <v>3690049</v>
      </c>
      <c r="C39" s="72" t="s">
        <v>88</v>
      </c>
      <c r="D39" s="69"/>
      <c r="E39" s="69"/>
      <c r="F39" s="69"/>
      <c r="G39" s="71"/>
      <c r="H39" s="68">
        <v>387.77</v>
      </c>
      <c r="I39" s="48" t="s">
        <v>37</v>
      </c>
      <c r="J39" s="72">
        <v>1989</v>
      </c>
      <c r="K39" s="67"/>
      <c r="L39" s="38">
        <v>0.0038194444444444443</v>
      </c>
      <c r="R39" s="37"/>
      <c r="T39" s="37"/>
      <c r="V39" s="37"/>
      <c r="W39" s="37"/>
      <c r="Z39" s="37"/>
      <c r="AA39" s="37"/>
    </row>
    <row r="40" spans="1:27" ht="12.75">
      <c r="A40" s="68">
        <v>23</v>
      </c>
      <c r="B40" s="20">
        <v>3690059</v>
      </c>
      <c r="C40" s="72" t="s">
        <v>105</v>
      </c>
      <c r="D40" s="69"/>
      <c r="E40" s="69"/>
      <c r="F40" s="69"/>
      <c r="G40" s="71"/>
      <c r="H40" s="68">
        <v>481.85</v>
      </c>
      <c r="I40" s="48" t="s">
        <v>37</v>
      </c>
      <c r="J40" s="72">
        <v>1987</v>
      </c>
      <c r="K40" s="67"/>
      <c r="L40" s="38">
        <v>0.003993055555555556</v>
      </c>
      <c r="R40" s="37"/>
      <c r="T40" s="37"/>
      <c r="V40" s="37"/>
      <c r="W40" s="37"/>
      <c r="Z40" s="37"/>
      <c r="AA40" s="37"/>
    </row>
    <row r="41" spans="1:27" ht="12.75">
      <c r="A41" s="68">
        <v>24</v>
      </c>
      <c r="B41" s="20">
        <v>3690057</v>
      </c>
      <c r="C41" s="72" t="s">
        <v>113</v>
      </c>
      <c r="D41" s="69"/>
      <c r="E41" s="69"/>
      <c r="F41" s="69"/>
      <c r="G41" s="71"/>
      <c r="H41" s="68">
        <v>421.35</v>
      </c>
      <c r="I41" s="48" t="s">
        <v>37</v>
      </c>
      <c r="J41" s="72">
        <v>1990</v>
      </c>
      <c r="K41" s="67"/>
      <c r="L41" s="38">
        <v>0.004166666666666667</v>
      </c>
      <c r="R41" s="37"/>
      <c r="T41" s="37"/>
      <c r="V41" s="37"/>
      <c r="W41" s="37"/>
      <c r="Z41" s="37"/>
      <c r="AA41" s="37"/>
    </row>
    <row r="42" spans="1:27" ht="12.75">
      <c r="A42" s="68">
        <v>25</v>
      </c>
      <c r="B42" s="20">
        <v>3690068</v>
      </c>
      <c r="C42" s="72" t="s">
        <v>112</v>
      </c>
      <c r="D42" s="69"/>
      <c r="E42" s="69"/>
      <c r="F42" s="69"/>
      <c r="G42" s="71"/>
      <c r="H42" s="68">
        <v>498.95</v>
      </c>
      <c r="I42" s="48" t="s">
        <v>37</v>
      </c>
      <c r="J42" s="72">
        <v>1994</v>
      </c>
      <c r="K42" s="67"/>
      <c r="L42" s="38">
        <v>0.004340277777777778</v>
      </c>
      <c r="R42" s="37"/>
      <c r="T42" s="37"/>
      <c r="V42" s="37"/>
      <c r="W42" s="37"/>
      <c r="Z42" s="37"/>
      <c r="AA42" s="37"/>
    </row>
    <row r="43" spans="1:27" ht="12.75">
      <c r="A43" s="68">
        <v>26</v>
      </c>
      <c r="B43" s="20">
        <v>3690061</v>
      </c>
      <c r="C43" s="72" t="s">
        <v>97</v>
      </c>
      <c r="D43" s="69"/>
      <c r="E43" s="69"/>
      <c r="F43" s="69"/>
      <c r="G43" s="71"/>
      <c r="H43" s="68">
        <v>503.11</v>
      </c>
      <c r="I43" s="48" t="s">
        <v>37</v>
      </c>
      <c r="J43" s="72">
        <v>1981</v>
      </c>
      <c r="K43" s="67"/>
      <c r="L43" s="38">
        <v>0.004513888888888889</v>
      </c>
      <c r="R43" s="37"/>
      <c r="T43" s="37"/>
      <c r="V43" s="37"/>
      <c r="W43" s="37"/>
      <c r="Z43" s="37"/>
      <c r="AA43" s="37"/>
    </row>
    <row r="44" spans="1:27" ht="12.75">
      <c r="A44" s="68">
        <v>27</v>
      </c>
      <c r="B44" s="20">
        <v>3690086</v>
      </c>
      <c r="C44" s="72" t="s">
        <v>109</v>
      </c>
      <c r="D44" s="69"/>
      <c r="E44" s="69"/>
      <c r="F44" s="69"/>
      <c r="G44" s="71"/>
      <c r="H44" s="68">
        <v>999.99</v>
      </c>
      <c r="I44" s="48" t="s">
        <v>37</v>
      </c>
      <c r="J44" s="72">
        <v>1999</v>
      </c>
      <c r="K44" s="67"/>
      <c r="L44" s="38">
        <v>0.0046875</v>
      </c>
      <c r="R44" s="37"/>
      <c r="T44" s="37"/>
      <c r="V44" s="37"/>
      <c r="W44" s="37"/>
      <c r="Z44" s="37"/>
      <c r="AA44" s="37"/>
    </row>
    <row r="45" spans="1:27" ht="12.75">
      <c r="A45" s="68">
        <v>28</v>
      </c>
      <c r="B45" s="20">
        <v>3690074</v>
      </c>
      <c r="C45" s="72" t="s">
        <v>101</v>
      </c>
      <c r="D45" s="69"/>
      <c r="E45" s="69"/>
      <c r="F45" s="69"/>
      <c r="G45" s="71"/>
      <c r="H45" s="68">
        <v>999.99</v>
      </c>
      <c r="I45" s="48" t="s">
        <v>37</v>
      </c>
      <c r="J45" s="72">
        <v>1994</v>
      </c>
      <c r="K45" s="67"/>
      <c r="L45" s="38">
        <v>0.004861111111111111</v>
      </c>
      <c r="R45" s="37"/>
      <c r="T45" s="37"/>
      <c r="V45" s="37"/>
      <c r="W45" s="37"/>
      <c r="Z45" s="37"/>
      <c r="AA45" s="37"/>
    </row>
    <row r="46" spans="1:27" ht="12.75">
      <c r="A46" s="68">
        <v>29</v>
      </c>
      <c r="B46" s="20">
        <v>3481997</v>
      </c>
      <c r="C46" s="72" t="s">
        <v>43</v>
      </c>
      <c r="D46" s="69"/>
      <c r="E46" s="69"/>
      <c r="F46" s="69"/>
      <c r="G46" s="71"/>
      <c r="H46" s="68">
        <v>999.99</v>
      </c>
      <c r="I46" s="48" t="s">
        <v>46</v>
      </c>
      <c r="J46" s="72">
        <v>1982</v>
      </c>
      <c r="K46" s="67"/>
      <c r="L46" s="38">
        <v>0.0050347222222222225</v>
      </c>
      <c r="R46" s="37"/>
      <c r="T46" s="37"/>
      <c r="V46" s="37"/>
      <c r="W46" s="37"/>
      <c r="Z46" s="37"/>
      <c r="AA46" s="37"/>
    </row>
    <row r="47" spans="1:27" ht="12.75">
      <c r="A47" s="68">
        <v>30</v>
      </c>
      <c r="B47" s="20">
        <v>3690077</v>
      </c>
      <c r="C47" s="72" t="s">
        <v>104</v>
      </c>
      <c r="D47" s="69"/>
      <c r="E47" s="69"/>
      <c r="F47" s="69"/>
      <c r="G47" s="71"/>
      <c r="H47" s="68">
        <v>999.99</v>
      </c>
      <c r="I47" s="20" t="s">
        <v>37</v>
      </c>
      <c r="J47" s="72">
        <v>1989</v>
      </c>
      <c r="K47" s="67"/>
      <c r="L47" s="38">
        <v>0.005208333333333333</v>
      </c>
      <c r="R47" s="37"/>
      <c r="T47" s="37"/>
      <c r="V47" s="37"/>
      <c r="W47" s="37"/>
      <c r="Z47" s="37"/>
      <c r="AA47" s="37"/>
    </row>
    <row r="48" spans="1:27" ht="12.75">
      <c r="A48" s="68">
        <v>31</v>
      </c>
      <c r="B48" s="20">
        <v>3690072</v>
      </c>
      <c r="C48" s="72" t="s">
        <v>117</v>
      </c>
      <c r="D48" s="69"/>
      <c r="E48" s="69"/>
      <c r="F48" s="69"/>
      <c r="G48" s="71"/>
      <c r="H48" s="68">
        <v>999.99</v>
      </c>
      <c r="I48" s="20" t="s">
        <v>37</v>
      </c>
      <c r="J48" s="72">
        <v>1991</v>
      </c>
      <c r="K48" s="67"/>
      <c r="L48" s="38">
        <v>0.005381944444444445</v>
      </c>
      <c r="R48" s="37"/>
      <c r="T48" s="37"/>
      <c r="V48" s="37"/>
      <c r="W48" s="37"/>
      <c r="Z48" s="37"/>
      <c r="AA48" s="37"/>
    </row>
    <row r="49" spans="1:27" ht="12.75">
      <c r="A49" s="68">
        <v>32</v>
      </c>
      <c r="B49" s="20">
        <v>3481917</v>
      </c>
      <c r="C49" s="72" t="s">
        <v>41</v>
      </c>
      <c r="D49" s="69"/>
      <c r="E49" s="69"/>
      <c r="F49" s="69"/>
      <c r="G49" s="71"/>
      <c r="H49" s="68">
        <v>999.99</v>
      </c>
      <c r="I49" s="20" t="s">
        <v>40</v>
      </c>
      <c r="J49" s="72">
        <v>1967</v>
      </c>
      <c r="K49" s="67"/>
      <c r="L49" s="38">
        <v>0.005555555555555556</v>
      </c>
      <c r="R49" s="37"/>
      <c r="T49" s="37"/>
      <c r="V49" s="37"/>
      <c r="W49" s="37"/>
      <c r="Z49" s="37"/>
      <c r="AA49" s="37"/>
    </row>
    <row r="50" spans="1:27" ht="12.75">
      <c r="A50" s="68">
        <v>33</v>
      </c>
      <c r="B50" s="20">
        <v>3690069</v>
      </c>
      <c r="C50" s="72" t="s">
        <v>100</v>
      </c>
      <c r="D50" s="69"/>
      <c r="E50" s="69"/>
      <c r="F50" s="69"/>
      <c r="G50" s="71"/>
      <c r="H50" s="68">
        <v>999.99</v>
      </c>
      <c r="I50" s="20" t="s">
        <v>37</v>
      </c>
      <c r="J50" s="72">
        <v>1994</v>
      </c>
      <c r="K50" s="67"/>
      <c r="L50" s="38">
        <v>0.005729166666666667</v>
      </c>
      <c r="R50" s="37"/>
      <c r="T50" s="37"/>
      <c r="V50" s="37"/>
      <c r="W50" s="37"/>
      <c r="Z50" s="37"/>
      <c r="AA50" s="37"/>
    </row>
    <row r="51" spans="1:27" ht="12.75">
      <c r="A51" s="68">
        <v>34</v>
      </c>
      <c r="B51" s="20">
        <v>3690075</v>
      </c>
      <c r="C51" s="72" t="s">
        <v>111</v>
      </c>
      <c r="D51" s="69"/>
      <c r="E51" s="69"/>
      <c r="F51" s="69"/>
      <c r="G51" s="71"/>
      <c r="H51" s="68">
        <v>999.99</v>
      </c>
      <c r="I51" s="20" t="s">
        <v>37</v>
      </c>
      <c r="J51" s="72">
        <v>1994</v>
      </c>
      <c r="K51" s="67"/>
      <c r="L51" s="38">
        <v>0.005902777777777778</v>
      </c>
      <c r="R51" s="37"/>
      <c r="T51" s="37"/>
      <c r="V51" s="37"/>
      <c r="W51" s="37"/>
      <c r="Z51" s="37"/>
      <c r="AA51" s="37"/>
    </row>
    <row r="52" spans="1:27" ht="12.75">
      <c r="A52" s="68">
        <v>35</v>
      </c>
      <c r="B52" s="20">
        <v>3690073</v>
      </c>
      <c r="C52" s="72" t="s">
        <v>90</v>
      </c>
      <c r="D52" s="69"/>
      <c r="E52" s="69"/>
      <c r="F52" s="69"/>
      <c r="G52" s="71"/>
      <c r="H52" s="68">
        <v>999.99</v>
      </c>
      <c r="I52" s="20" t="s">
        <v>37</v>
      </c>
      <c r="J52" s="72">
        <v>1992</v>
      </c>
      <c r="K52" s="67"/>
      <c r="L52" s="38">
        <v>0.006076388888888889</v>
      </c>
      <c r="R52" s="37"/>
      <c r="T52" s="37"/>
      <c r="V52" s="37"/>
      <c r="W52" s="37"/>
      <c r="Z52" s="37"/>
      <c r="AA52" s="37"/>
    </row>
    <row r="53" spans="1:27" ht="12.75">
      <c r="A53" s="68">
        <v>36</v>
      </c>
      <c r="B53" s="20">
        <v>3482006</v>
      </c>
      <c r="C53" s="72" t="s">
        <v>42</v>
      </c>
      <c r="D53" s="69"/>
      <c r="E53" s="69"/>
      <c r="F53" s="69"/>
      <c r="G53" s="71"/>
      <c r="H53" s="68">
        <v>999.99</v>
      </c>
      <c r="I53" s="20" t="s">
        <v>40</v>
      </c>
      <c r="J53" s="72">
        <v>1991</v>
      </c>
      <c r="K53" s="67"/>
      <c r="L53" s="38">
        <v>0.00625</v>
      </c>
      <c r="R53" s="37"/>
      <c r="T53" s="37"/>
      <c r="V53" s="37"/>
      <c r="W53" s="37"/>
      <c r="Z53" s="37"/>
      <c r="AA53" s="37"/>
    </row>
    <row r="54" spans="1:27" ht="12.75">
      <c r="A54" s="68">
        <v>37</v>
      </c>
      <c r="B54" s="20">
        <v>3690076</v>
      </c>
      <c r="C54" s="72" t="s">
        <v>110</v>
      </c>
      <c r="D54" s="69"/>
      <c r="E54" s="69"/>
      <c r="F54" s="69"/>
      <c r="G54" s="71"/>
      <c r="H54" s="68">
        <v>999.99</v>
      </c>
      <c r="I54" s="20" t="s">
        <v>37</v>
      </c>
      <c r="J54" s="72">
        <v>1993</v>
      </c>
      <c r="K54" s="67"/>
      <c r="L54" s="38">
        <v>0.006423611111111112</v>
      </c>
      <c r="R54" s="37"/>
      <c r="T54" s="37"/>
      <c r="V54" s="37"/>
      <c r="W54" s="37"/>
      <c r="Z54" s="37"/>
      <c r="AA54" s="37"/>
    </row>
    <row r="55" spans="1:27" ht="12.75">
      <c r="A55" s="68">
        <v>38</v>
      </c>
      <c r="B55" s="20">
        <v>3690087</v>
      </c>
      <c r="C55" s="72" t="s">
        <v>95</v>
      </c>
      <c r="D55" s="69"/>
      <c r="E55" s="69"/>
      <c r="F55" s="69"/>
      <c r="G55" s="71"/>
      <c r="H55" s="68">
        <v>999.99</v>
      </c>
      <c r="I55" s="20" t="s">
        <v>37</v>
      </c>
      <c r="J55" s="72">
        <v>1988</v>
      </c>
      <c r="K55" s="67"/>
      <c r="L55" s="38">
        <v>0.006597222222222222</v>
      </c>
      <c r="R55" s="37"/>
      <c r="T55" s="37"/>
      <c r="V55" s="37"/>
      <c r="W55" s="37"/>
      <c r="Z55" s="37"/>
      <c r="AA55" s="37"/>
    </row>
    <row r="56" spans="1:27" ht="12.75">
      <c r="A56" s="68">
        <v>39</v>
      </c>
      <c r="B56" s="20">
        <v>3690078</v>
      </c>
      <c r="C56" s="72" t="s">
        <v>114</v>
      </c>
      <c r="D56" s="69"/>
      <c r="E56" s="69"/>
      <c r="F56" s="69"/>
      <c r="G56" s="71"/>
      <c r="H56" s="68">
        <v>999.99</v>
      </c>
      <c r="I56" s="20" t="s">
        <v>37</v>
      </c>
      <c r="J56" s="72">
        <v>1993</v>
      </c>
      <c r="K56" s="67"/>
      <c r="L56" s="38">
        <v>0.0067708333333333336</v>
      </c>
      <c r="R56" s="37"/>
      <c r="T56" s="37"/>
      <c r="V56" s="37"/>
      <c r="W56" s="37"/>
      <c r="Z56" s="37"/>
      <c r="AA56" s="37"/>
    </row>
    <row r="57" spans="1:27" ht="12.75">
      <c r="A57" s="11"/>
      <c r="B57" s="11"/>
      <c r="C57" s="18"/>
      <c r="D57" s="19"/>
      <c r="E57" s="11"/>
      <c r="F57" s="11"/>
      <c r="G57" s="11"/>
      <c r="H57" s="11"/>
      <c r="I57" s="11"/>
      <c r="J57" s="11"/>
      <c r="K57" s="11"/>
      <c r="L57" s="31"/>
      <c r="T57" s="37"/>
      <c r="V57" s="37"/>
      <c r="W57" s="37"/>
      <c r="Z57" s="37"/>
      <c r="AA57" s="37"/>
    </row>
    <row r="58" spans="1:27" ht="12.75">
      <c r="A58" s="89" t="s">
        <v>3</v>
      </c>
      <c r="B58" s="89"/>
      <c r="C58" s="89"/>
      <c r="D58" s="89"/>
      <c r="E58" s="89"/>
      <c r="F58" s="89"/>
      <c r="G58" s="89" t="s">
        <v>23</v>
      </c>
      <c r="H58" s="89"/>
      <c r="I58" s="89"/>
      <c r="J58" s="89"/>
      <c r="K58" s="89"/>
      <c r="L58" s="58"/>
      <c r="T58" s="37"/>
      <c r="V58" s="37"/>
      <c r="W58" s="37"/>
      <c r="Z58" s="37"/>
      <c r="AA58" s="37"/>
    </row>
    <row r="59" spans="1:27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58"/>
      <c r="T59" s="37"/>
      <c r="V59" s="37"/>
      <c r="W59" s="37"/>
      <c r="Z59" s="37"/>
      <c r="AA59" s="37"/>
    </row>
    <row r="60" spans="1:27" ht="12.75">
      <c r="A60" s="124" t="s">
        <v>54</v>
      </c>
      <c r="B60" s="124"/>
      <c r="C60" s="124"/>
      <c r="D60" s="124"/>
      <c r="E60" s="124"/>
      <c r="F60" s="124"/>
      <c r="G60" s="124" t="s">
        <v>35</v>
      </c>
      <c r="H60" s="124"/>
      <c r="I60" s="124"/>
      <c r="J60" s="124"/>
      <c r="K60" s="124"/>
      <c r="L60" s="114"/>
      <c r="T60" s="37"/>
      <c r="V60" s="37"/>
      <c r="W60" s="37"/>
      <c r="Z60" s="37"/>
      <c r="AA60" s="37"/>
    </row>
    <row r="61" spans="20:27" ht="12.75">
      <c r="T61" s="37"/>
      <c r="V61" s="37"/>
      <c r="W61" s="37"/>
      <c r="Z61" s="37"/>
      <c r="AA61" s="37"/>
    </row>
    <row r="62" spans="22:27" ht="12.75">
      <c r="V62" s="37"/>
      <c r="Z62" s="37"/>
      <c r="AA62" s="37"/>
    </row>
    <row r="63" spans="22:27" ht="12.75">
      <c r="V63" s="37"/>
      <c r="Z63" s="37"/>
      <c r="AA63" s="37"/>
    </row>
    <row r="64" spans="22:27" ht="12.75">
      <c r="V64" s="37"/>
      <c r="Z64" s="37"/>
      <c r="AA64" s="37"/>
    </row>
    <row r="65" spans="22:27" ht="12.75">
      <c r="V65" s="37"/>
      <c r="Z65" s="37"/>
      <c r="AA65" s="37"/>
    </row>
    <row r="66" spans="22:27" ht="12.75">
      <c r="V66" s="37"/>
      <c r="Z66" s="37"/>
      <c r="AA66" s="37"/>
    </row>
    <row r="67" spans="22:27" ht="12.75">
      <c r="V67" s="37"/>
      <c r="Z67" s="37"/>
      <c r="AA67" s="37"/>
    </row>
    <row r="68" spans="26:27" ht="12.75">
      <c r="Z68" s="37"/>
      <c r="AA68" s="37"/>
    </row>
    <row r="69" spans="26:27" ht="12.75">
      <c r="Z69" s="37"/>
      <c r="AA69" s="37"/>
    </row>
    <row r="70" spans="26:27" ht="12.75">
      <c r="Z70" s="37"/>
      <c r="AA70" s="37"/>
    </row>
    <row r="71" spans="26:27" ht="12.75">
      <c r="Z71" s="37"/>
      <c r="AA71" s="37"/>
    </row>
    <row r="72" spans="26:27" ht="12.75">
      <c r="Z72" s="37"/>
      <c r="AA72" s="37"/>
    </row>
    <row r="73" spans="26:27" ht="12.75">
      <c r="Z73" s="37"/>
      <c r="AA73" s="37"/>
    </row>
    <row r="74" spans="26:27" ht="12.75">
      <c r="Z74" s="37"/>
      <c r="AA74" s="37"/>
    </row>
    <row r="75" spans="26:27" ht="12.75">
      <c r="Z75" s="37"/>
      <c r="AA75" s="37"/>
    </row>
    <row r="76" ht="12.75">
      <c r="AA76" s="37"/>
    </row>
    <row r="77" ht="12.75">
      <c r="AA77" s="37"/>
    </row>
  </sheetData>
  <mergeCells count="33">
    <mergeCell ref="A58:F58"/>
    <mergeCell ref="G58:K58"/>
    <mergeCell ref="A60:F60"/>
    <mergeCell ref="G60:L60"/>
    <mergeCell ref="H14:I14"/>
    <mergeCell ref="A15:L15"/>
    <mergeCell ref="A16:A17"/>
    <mergeCell ref="B16:B17"/>
    <mergeCell ref="C16:G17"/>
    <mergeCell ref="H16:H17"/>
    <mergeCell ref="I16:I17"/>
    <mergeCell ref="J16:K17"/>
    <mergeCell ref="L16:L17"/>
    <mergeCell ref="A12:D12"/>
    <mergeCell ref="E12:G12"/>
    <mergeCell ref="H12:I12"/>
    <mergeCell ref="H13:I13"/>
    <mergeCell ref="A10:D10"/>
    <mergeCell ref="H10:I10"/>
    <mergeCell ref="A11:B11"/>
    <mergeCell ref="E11:G11"/>
    <mergeCell ref="H11:I11"/>
    <mergeCell ref="A8:D8"/>
    <mergeCell ref="H8:I8"/>
    <mergeCell ref="A6:I6"/>
    <mergeCell ref="A9:D9"/>
    <mergeCell ref="E9:G9"/>
    <mergeCell ref="J5:L5"/>
    <mergeCell ref="A1:K1"/>
    <mergeCell ref="A2:L2"/>
    <mergeCell ref="A3:K3"/>
    <mergeCell ref="A4:K4"/>
    <mergeCell ref="A5:I5"/>
  </mergeCells>
  <hyperlinks>
    <hyperlink ref="A2" r:id="rId1" display="WWW.FIS-SKI.COM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0"/>
  <sheetViews>
    <sheetView workbookViewId="0" topLeftCell="A13">
      <selection activeCell="A18" sqref="A18:L40"/>
    </sheetView>
  </sheetViews>
  <sheetFormatPr defaultColWidth="9.00390625" defaultRowHeight="12.75"/>
  <cols>
    <col min="1" max="1" width="4.00390625" style="0" customWidth="1"/>
    <col min="3" max="3" width="3.875" style="0" customWidth="1"/>
    <col min="7" max="7" width="5.75390625" style="0" customWidth="1"/>
    <col min="9" max="9" width="9.00390625" style="0" customWidth="1"/>
    <col min="10" max="10" width="7.375" style="0" customWidth="1"/>
    <col min="11" max="11" width="11.875" style="0" customWidth="1"/>
  </cols>
  <sheetData>
    <row r="1" spans="1:12" ht="35.25">
      <c r="A1" s="133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74"/>
    </row>
    <row r="2" spans="1:12" ht="12.75">
      <c r="A2" s="135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74"/>
    </row>
    <row r="4" spans="1:12" ht="15.75">
      <c r="A4" s="117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74"/>
    </row>
    <row r="5" spans="1:12" ht="12.75">
      <c r="A5" s="137" t="s">
        <v>246</v>
      </c>
      <c r="B5" s="114"/>
      <c r="C5" s="114"/>
      <c r="D5" s="114"/>
      <c r="E5" s="114"/>
      <c r="F5" s="114"/>
      <c r="G5" s="114"/>
      <c r="H5" s="114"/>
      <c r="I5" s="114"/>
      <c r="J5" s="3"/>
      <c r="K5" s="120" t="s">
        <v>245</v>
      </c>
      <c r="L5" s="136"/>
    </row>
    <row r="6" spans="1:12" ht="12.75">
      <c r="A6" s="137" t="s">
        <v>137</v>
      </c>
      <c r="B6" s="136"/>
      <c r="C6" s="136"/>
      <c r="D6" s="136"/>
      <c r="E6" s="136"/>
      <c r="F6" s="136"/>
      <c r="G6" s="136"/>
      <c r="H6" s="136"/>
      <c r="I6" s="136"/>
      <c r="J6" s="8" t="s">
        <v>5</v>
      </c>
      <c r="K6" s="36">
        <v>0.4166666666666667</v>
      </c>
      <c r="L6" s="36"/>
    </row>
    <row r="7" spans="1:12" ht="22.5">
      <c r="A7" s="3"/>
      <c r="B7" s="3"/>
      <c r="C7" s="3"/>
      <c r="D7" s="3"/>
      <c r="E7" s="12"/>
      <c r="F7" s="12"/>
      <c r="G7" s="12"/>
      <c r="H7" s="12"/>
      <c r="I7" s="12"/>
      <c r="J7" s="9" t="s">
        <v>12</v>
      </c>
      <c r="K7" s="36">
        <v>0.4236111111111111</v>
      </c>
      <c r="L7" s="75"/>
    </row>
    <row r="8" spans="1:12" ht="12.75">
      <c r="A8" s="138" t="s">
        <v>2</v>
      </c>
      <c r="B8" s="138"/>
      <c r="C8" s="138"/>
      <c r="D8" s="138"/>
      <c r="E8" s="3"/>
      <c r="F8" s="3"/>
      <c r="G8" s="3"/>
      <c r="H8" s="138" t="s">
        <v>1</v>
      </c>
      <c r="I8" s="138"/>
      <c r="J8" s="3"/>
      <c r="K8" s="3"/>
      <c r="L8" s="3"/>
    </row>
    <row r="9" spans="1:12" ht="12.75">
      <c r="A9" s="138" t="s">
        <v>3</v>
      </c>
      <c r="B9" s="138"/>
      <c r="C9" s="138"/>
      <c r="D9" s="138"/>
      <c r="E9" s="139" t="s">
        <v>53</v>
      </c>
      <c r="F9" s="136"/>
      <c r="G9" s="136"/>
      <c r="H9" s="29" t="s">
        <v>6</v>
      </c>
      <c r="I9" s="29"/>
      <c r="J9" s="29"/>
      <c r="K9" s="3"/>
      <c r="L9" s="76" t="s">
        <v>139</v>
      </c>
    </row>
    <row r="10" spans="1:12" ht="12.75">
      <c r="A10" s="138" t="s">
        <v>25</v>
      </c>
      <c r="B10" s="138"/>
      <c r="C10" s="138"/>
      <c r="D10" s="138"/>
      <c r="E10" s="13"/>
      <c r="F10" s="3"/>
      <c r="G10" s="3"/>
      <c r="H10" s="139" t="s">
        <v>7</v>
      </c>
      <c r="I10" s="136"/>
      <c r="J10" s="3"/>
      <c r="K10" s="3"/>
      <c r="L10" s="76" t="s">
        <v>32</v>
      </c>
    </row>
    <row r="11" spans="1:12" ht="12.75">
      <c r="A11" s="136" t="s">
        <v>26</v>
      </c>
      <c r="B11" s="136"/>
      <c r="C11" s="28"/>
      <c r="D11" s="3"/>
      <c r="E11" s="138" t="s">
        <v>28</v>
      </c>
      <c r="F11" s="138"/>
      <c r="G11" s="138"/>
      <c r="H11" s="139" t="s">
        <v>8</v>
      </c>
      <c r="I11" s="136"/>
      <c r="J11" s="3"/>
      <c r="K11" s="3"/>
      <c r="L11" s="76" t="s">
        <v>33</v>
      </c>
    </row>
    <row r="12" spans="1:12" ht="12.75">
      <c r="A12" s="138" t="s">
        <v>4</v>
      </c>
      <c r="B12" s="138"/>
      <c r="C12" s="138"/>
      <c r="D12" s="138"/>
      <c r="E12" s="138" t="s">
        <v>29</v>
      </c>
      <c r="F12" s="138"/>
      <c r="G12" s="138"/>
      <c r="H12" s="139" t="s">
        <v>9</v>
      </c>
      <c r="I12" s="136"/>
      <c r="J12" s="3"/>
      <c r="K12" s="3"/>
      <c r="L12" s="76" t="s">
        <v>34</v>
      </c>
    </row>
    <row r="13" spans="1:12" ht="12.75">
      <c r="A13" s="3" t="s">
        <v>247</v>
      </c>
      <c r="B13" s="3"/>
      <c r="C13" s="3"/>
      <c r="D13" s="3"/>
      <c r="E13" s="3"/>
      <c r="F13" s="3"/>
      <c r="G13" s="3"/>
      <c r="H13" s="139" t="s">
        <v>10</v>
      </c>
      <c r="I13" s="136"/>
      <c r="J13" s="3"/>
      <c r="K13" s="3"/>
      <c r="L13" s="76" t="s">
        <v>138</v>
      </c>
    </row>
    <row r="14" spans="1:12" ht="12.75">
      <c r="A14" s="3"/>
      <c r="B14" s="3"/>
      <c r="C14" s="3"/>
      <c r="D14" s="3"/>
      <c r="E14" s="3"/>
      <c r="F14" s="3"/>
      <c r="G14" s="3"/>
      <c r="H14" s="138" t="s">
        <v>11</v>
      </c>
      <c r="I14" s="138"/>
      <c r="J14" s="3"/>
      <c r="K14" s="3"/>
      <c r="L14" s="13">
        <v>1</v>
      </c>
    </row>
    <row r="15" spans="1:12" ht="12.75">
      <c r="A15" s="140" t="s">
        <v>140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2.75">
      <c r="A16" s="97" t="s">
        <v>47</v>
      </c>
      <c r="B16" s="98" t="s">
        <v>30</v>
      </c>
      <c r="C16" s="97" t="s">
        <v>48</v>
      </c>
      <c r="D16" s="97" t="s">
        <v>6</v>
      </c>
      <c r="E16" s="141"/>
      <c r="F16" s="141"/>
      <c r="G16" s="141"/>
      <c r="H16" s="142" t="s">
        <v>38</v>
      </c>
      <c r="I16" s="142" t="s">
        <v>52</v>
      </c>
      <c r="J16" s="142" t="s">
        <v>51</v>
      </c>
      <c r="K16" s="98" t="s">
        <v>49</v>
      </c>
      <c r="L16" s="98" t="s">
        <v>50</v>
      </c>
    </row>
    <row r="17" spans="1:27" ht="12.75">
      <c r="A17" s="97"/>
      <c r="B17" s="98"/>
      <c r="C17" s="141"/>
      <c r="D17" s="141"/>
      <c r="E17" s="141"/>
      <c r="F17" s="141"/>
      <c r="G17" s="141"/>
      <c r="H17" s="142"/>
      <c r="I17" s="142"/>
      <c r="J17" s="142"/>
      <c r="K17" s="98"/>
      <c r="L17" s="98"/>
      <c r="P17" t="s">
        <v>55</v>
      </c>
      <c r="Z17" s="37"/>
      <c r="AA17" s="37"/>
    </row>
    <row r="18" spans="1:27" ht="12.75">
      <c r="A18" s="20">
        <v>1</v>
      </c>
      <c r="B18" s="77">
        <v>1371774</v>
      </c>
      <c r="C18" s="15">
        <v>1</v>
      </c>
      <c r="D18" s="72" t="s">
        <v>58</v>
      </c>
      <c r="E18" s="77"/>
      <c r="F18" s="77"/>
      <c r="G18" s="80"/>
      <c r="H18" s="20">
        <v>1982</v>
      </c>
      <c r="I18" s="73" t="s">
        <v>46</v>
      </c>
      <c r="J18" s="38">
        <v>0.002242824074074074</v>
      </c>
      <c r="K18" s="78">
        <v>0</v>
      </c>
      <c r="L18" s="47">
        <v>109.59</v>
      </c>
      <c r="M18" s="45">
        <v>90</v>
      </c>
      <c r="P18" t="s">
        <v>144</v>
      </c>
      <c r="S18" s="38">
        <v>0.002242824074074074</v>
      </c>
      <c r="U18">
        <f>MINUTE(S18)</f>
        <v>3</v>
      </c>
      <c r="V18">
        <v>13.8</v>
      </c>
      <c r="W18">
        <f>U18*60+V18</f>
        <v>193.8</v>
      </c>
      <c r="Z18" s="37"/>
      <c r="AA18" s="37"/>
    </row>
    <row r="19" spans="1:27" ht="12.75">
      <c r="A19" s="20">
        <v>2</v>
      </c>
      <c r="B19" s="77">
        <v>3695031</v>
      </c>
      <c r="C19" s="15">
        <v>4</v>
      </c>
      <c r="D19" s="72" t="s">
        <v>60</v>
      </c>
      <c r="E19" s="77"/>
      <c r="F19" s="77"/>
      <c r="G19" s="80"/>
      <c r="H19" s="20">
        <v>1991</v>
      </c>
      <c r="I19" s="73" t="s">
        <v>56</v>
      </c>
      <c r="J19" s="38">
        <v>0.0022689814814814816</v>
      </c>
      <c r="K19" s="77" t="s">
        <v>198</v>
      </c>
      <c r="L19" s="47">
        <f>109.59+X19</f>
        <v>123.2122910216718</v>
      </c>
      <c r="M19" s="45">
        <v>175.71</v>
      </c>
      <c r="P19" t="s">
        <v>145</v>
      </c>
      <c r="S19" s="38">
        <v>0.0022689814814814816</v>
      </c>
      <c r="U19">
        <f>MINUTE(S19)</f>
        <v>3</v>
      </c>
      <c r="V19" s="46">
        <v>16</v>
      </c>
      <c r="W19">
        <f>U19*60+V19</f>
        <v>196</v>
      </c>
      <c r="X19" s="45">
        <f>((1200*W19)/193.8)-1200</f>
        <v>13.6222910216718</v>
      </c>
      <c r="Z19" s="37"/>
      <c r="AA19" s="37"/>
    </row>
    <row r="20" spans="1:27" ht="12.75">
      <c r="A20" s="20">
        <v>3</v>
      </c>
      <c r="B20" s="77">
        <v>1316193</v>
      </c>
      <c r="C20" s="15">
        <v>3</v>
      </c>
      <c r="D20" s="72" t="s">
        <v>62</v>
      </c>
      <c r="E20" s="77"/>
      <c r="F20" s="77"/>
      <c r="G20" s="80"/>
      <c r="H20" s="20">
        <v>1980</v>
      </c>
      <c r="I20" s="73" t="s">
        <v>56</v>
      </c>
      <c r="J20" s="38">
        <v>0.0022871527777777777</v>
      </c>
      <c r="K20" s="77" t="s">
        <v>200</v>
      </c>
      <c r="L20" s="47">
        <f aca="true" t="shared" si="0" ref="L20:L40">109.59+X20</f>
        <v>133.11941176470586</v>
      </c>
      <c r="M20" s="45">
        <v>145.27</v>
      </c>
      <c r="P20" t="s">
        <v>146</v>
      </c>
      <c r="S20" s="38">
        <v>0.0022871527777777777</v>
      </c>
      <c r="U20">
        <f aca="true" t="shared" si="1" ref="U20:U40">MINUTE(S20)</f>
        <v>3</v>
      </c>
      <c r="V20">
        <v>17.6</v>
      </c>
      <c r="W20">
        <f aca="true" t="shared" si="2" ref="W20:W40">U20*60+V20</f>
        <v>197.6</v>
      </c>
      <c r="X20" s="45">
        <f aca="true" t="shared" si="3" ref="X20:X40">((1200*W20)/193.8)-1200</f>
        <v>23.529411764705856</v>
      </c>
      <c r="Z20" s="37"/>
      <c r="AA20" s="37"/>
    </row>
    <row r="21" spans="1:27" ht="12.75">
      <c r="A21" s="20">
        <v>4</v>
      </c>
      <c r="B21" s="77">
        <v>3695033</v>
      </c>
      <c r="C21" s="15">
        <v>9</v>
      </c>
      <c r="D21" s="72" t="s">
        <v>65</v>
      </c>
      <c r="E21" s="77"/>
      <c r="F21" s="77"/>
      <c r="G21" s="80"/>
      <c r="H21" s="20">
        <v>1991</v>
      </c>
      <c r="I21" s="73" t="s">
        <v>56</v>
      </c>
      <c r="J21" s="38">
        <v>0.002327199074074074</v>
      </c>
      <c r="K21" s="77" t="s">
        <v>202</v>
      </c>
      <c r="L21" s="47">
        <f t="shared" si="0"/>
        <v>154.79123839009284</v>
      </c>
      <c r="M21" s="45">
        <f>SUM(M18:M20)/3.75</f>
        <v>109.59466666666667</v>
      </c>
      <c r="P21" t="s">
        <v>147</v>
      </c>
      <c r="S21" s="38">
        <v>0.002327199074074074</v>
      </c>
      <c r="U21">
        <f t="shared" si="1"/>
        <v>3</v>
      </c>
      <c r="V21">
        <v>21.1</v>
      </c>
      <c r="W21">
        <f t="shared" si="2"/>
        <v>201.1</v>
      </c>
      <c r="X21" s="45">
        <f t="shared" si="3"/>
        <v>45.20123839009284</v>
      </c>
      <c r="Z21" s="37"/>
      <c r="AA21" s="37"/>
    </row>
    <row r="22" spans="1:27" ht="12.75">
      <c r="A22" s="20">
        <v>5</v>
      </c>
      <c r="B22" s="77">
        <v>3665037</v>
      </c>
      <c r="C22" s="15">
        <v>6</v>
      </c>
      <c r="D22" s="72" t="s">
        <v>82</v>
      </c>
      <c r="E22" s="77"/>
      <c r="F22" s="77"/>
      <c r="G22" s="80"/>
      <c r="H22" s="20">
        <v>1990</v>
      </c>
      <c r="I22" s="73" t="s">
        <v>83</v>
      </c>
      <c r="J22" s="38">
        <v>0.0023400462962962962</v>
      </c>
      <c r="K22" s="77" t="s">
        <v>204</v>
      </c>
      <c r="L22" s="47">
        <f t="shared" si="0"/>
        <v>161.60238390092863</v>
      </c>
      <c r="M22" s="45"/>
      <c r="P22" t="s">
        <v>148</v>
      </c>
      <c r="S22" s="38">
        <v>0.0023400462962962962</v>
      </c>
      <c r="U22">
        <f t="shared" si="1"/>
        <v>3</v>
      </c>
      <c r="V22">
        <v>22.2</v>
      </c>
      <c r="W22">
        <f t="shared" si="2"/>
        <v>202.2</v>
      </c>
      <c r="X22" s="45">
        <f t="shared" si="3"/>
        <v>52.012383900928626</v>
      </c>
      <c r="Z22" s="37"/>
      <c r="AA22" s="37"/>
    </row>
    <row r="23" spans="1:27" ht="12.75">
      <c r="A23" s="20">
        <v>6</v>
      </c>
      <c r="B23" s="77">
        <v>3695014</v>
      </c>
      <c r="C23" s="15">
        <v>24</v>
      </c>
      <c r="D23" s="72" t="s">
        <v>59</v>
      </c>
      <c r="E23" s="77"/>
      <c r="F23" s="77"/>
      <c r="G23" s="80"/>
      <c r="H23" s="20">
        <v>1987</v>
      </c>
      <c r="I23" s="73" t="s">
        <v>56</v>
      </c>
      <c r="J23" s="38">
        <v>0.0023699074074074074</v>
      </c>
      <c r="K23" s="77" t="s">
        <v>206</v>
      </c>
      <c r="L23" s="47">
        <f t="shared" si="0"/>
        <v>177.701455108359</v>
      </c>
      <c r="M23" s="45"/>
      <c r="P23" t="s">
        <v>149</v>
      </c>
      <c r="S23" s="38">
        <v>0.0023699074074074074</v>
      </c>
      <c r="U23">
        <f t="shared" si="1"/>
        <v>3</v>
      </c>
      <c r="V23">
        <v>24.8</v>
      </c>
      <c r="W23">
        <f t="shared" si="2"/>
        <v>204.8</v>
      </c>
      <c r="X23" s="45">
        <f t="shared" si="3"/>
        <v>68.111455108359</v>
      </c>
      <c r="Z23" s="37"/>
      <c r="AA23" s="37"/>
    </row>
    <row r="24" spans="1:27" ht="12.75">
      <c r="A24" s="20">
        <v>7</v>
      </c>
      <c r="B24" s="77">
        <v>3485726</v>
      </c>
      <c r="C24" s="15">
        <v>5</v>
      </c>
      <c r="D24" s="72" t="s">
        <v>63</v>
      </c>
      <c r="E24" s="77"/>
      <c r="F24" s="77"/>
      <c r="G24" s="80"/>
      <c r="H24" s="20">
        <v>1993</v>
      </c>
      <c r="I24" s="73" t="s">
        <v>46</v>
      </c>
      <c r="J24" s="38">
        <v>0.0024120370370370368</v>
      </c>
      <c r="K24" s="77" t="s">
        <v>208</v>
      </c>
      <c r="L24" s="47">
        <f t="shared" si="0"/>
        <v>199.99247678018568</v>
      </c>
      <c r="M24" s="45"/>
      <c r="P24" t="s">
        <v>150</v>
      </c>
      <c r="S24" s="38">
        <v>0.0024120370370370368</v>
      </c>
      <c r="U24">
        <f t="shared" si="1"/>
        <v>3</v>
      </c>
      <c r="V24">
        <v>28.4</v>
      </c>
      <c r="W24">
        <f t="shared" si="2"/>
        <v>208.4</v>
      </c>
      <c r="X24" s="45">
        <f t="shared" si="3"/>
        <v>90.40247678018568</v>
      </c>
      <c r="Z24" s="37"/>
      <c r="AA24" s="37"/>
    </row>
    <row r="25" spans="1:27" ht="12.75">
      <c r="A25" s="20">
        <v>8</v>
      </c>
      <c r="B25" s="77">
        <v>3695054</v>
      </c>
      <c r="C25" s="15">
        <v>25</v>
      </c>
      <c r="D25" s="72" t="s">
        <v>67</v>
      </c>
      <c r="E25" s="77"/>
      <c r="F25" s="77"/>
      <c r="G25" s="80"/>
      <c r="H25" s="20">
        <v>1991</v>
      </c>
      <c r="I25" s="73" t="s">
        <v>56</v>
      </c>
      <c r="J25" s="38">
        <v>0.0024202546296296294</v>
      </c>
      <c r="K25" s="77" t="s">
        <v>210</v>
      </c>
      <c r="L25" s="47">
        <f t="shared" si="0"/>
        <v>204.32684210526313</v>
      </c>
      <c r="M25" s="45"/>
      <c r="P25" t="s">
        <v>151</v>
      </c>
      <c r="S25" s="38">
        <v>0.0024202546296296294</v>
      </c>
      <c r="U25">
        <f t="shared" si="1"/>
        <v>3</v>
      </c>
      <c r="V25">
        <v>29.1</v>
      </c>
      <c r="W25">
        <f t="shared" si="2"/>
        <v>209.1</v>
      </c>
      <c r="X25" s="45">
        <f t="shared" si="3"/>
        <v>94.73684210526312</v>
      </c>
      <c r="Z25" s="37"/>
      <c r="AA25" s="37"/>
    </row>
    <row r="26" spans="1:27" ht="12.75">
      <c r="A26" s="20">
        <v>9</v>
      </c>
      <c r="B26" s="77">
        <v>3695028</v>
      </c>
      <c r="C26" s="15">
        <v>8</v>
      </c>
      <c r="D26" s="72" t="s">
        <v>61</v>
      </c>
      <c r="E26" s="77"/>
      <c r="F26" s="77"/>
      <c r="G26" s="80"/>
      <c r="H26" s="20">
        <v>1989</v>
      </c>
      <c r="I26" s="73" t="s">
        <v>56</v>
      </c>
      <c r="J26" s="38">
        <v>0.0024332175925925927</v>
      </c>
      <c r="K26" s="77" t="s">
        <v>212</v>
      </c>
      <c r="L26" s="47">
        <f t="shared" si="0"/>
        <v>211.1379876160989</v>
      </c>
      <c r="M26" s="45"/>
      <c r="P26" t="s">
        <v>152</v>
      </c>
      <c r="S26" s="38">
        <v>0.0024332175925925927</v>
      </c>
      <c r="U26">
        <f t="shared" si="1"/>
        <v>3</v>
      </c>
      <c r="V26">
        <v>30.2</v>
      </c>
      <c r="W26">
        <f t="shared" si="2"/>
        <v>210.2</v>
      </c>
      <c r="X26" s="45">
        <f t="shared" si="3"/>
        <v>101.54798761609891</v>
      </c>
      <c r="Z26" s="37"/>
      <c r="AA26" s="37"/>
    </row>
    <row r="27" spans="1:27" ht="12.75">
      <c r="A27" s="20">
        <v>10</v>
      </c>
      <c r="B27" s="77">
        <v>3695052</v>
      </c>
      <c r="C27" s="15">
        <v>19</v>
      </c>
      <c r="D27" s="72" t="s">
        <v>64</v>
      </c>
      <c r="E27" s="77"/>
      <c r="F27" s="77"/>
      <c r="G27" s="80"/>
      <c r="H27" s="20">
        <v>1993</v>
      </c>
      <c r="I27" s="73" t="s">
        <v>56</v>
      </c>
      <c r="J27" s="38">
        <v>0.002435185185185185</v>
      </c>
      <c r="K27" s="77" t="s">
        <v>214</v>
      </c>
      <c r="L27" s="47">
        <f t="shared" si="0"/>
        <v>212.3763777089783</v>
      </c>
      <c r="M27" s="45"/>
      <c r="P27" t="s">
        <v>153</v>
      </c>
      <c r="S27" s="38">
        <v>0.002435185185185185</v>
      </c>
      <c r="U27">
        <f t="shared" si="1"/>
        <v>3</v>
      </c>
      <c r="V27">
        <v>30.4</v>
      </c>
      <c r="W27">
        <f t="shared" si="2"/>
        <v>210.4</v>
      </c>
      <c r="X27" s="45">
        <f t="shared" si="3"/>
        <v>102.7863777089783</v>
      </c>
      <c r="Z27" s="37"/>
      <c r="AA27" s="37"/>
    </row>
    <row r="28" spans="1:27" ht="12.75">
      <c r="A28" s="20">
        <v>11</v>
      </c>
      <c r="B28" s="77">
        <v>3695041</v>
      </c>
      <c r="C28" s="15">
        <v>20</v>
      </c>
      <c r="D28" s="72" t="s">
        <v>66</v>
      </c>
      <c r="E28" s="77"/>
      <c r="F28" s="77"/>
      <c r="G28" s="80"/>
      <c r="H28" s="20">
        <v>1994</v>
      </c>
      <c r="I28" s="73" t="s">
        <v>56</v>
      </c>
      <c r="J28" s="38">
        <v>0.0024731481481481484</v>
      </c>
      <c r="K28" s="77" t="s">
        <v>216</v>
      </c>
      <c r="L28" s="47">
        <f t="shared" si="0"/>
        <v>232.8098142414859</v>
      </c>
      <c r="M28" s="45"/>
      <c r="P28" t="s">
        <v>154</v>
      </c>
      <c r="S28" s="38">
        <v>0.0024731481481481484</v>
      </c>
      <c r="U28">
        <f t="shared" si="1"/>
        <v>3</v>
      </c>
      <c r="V28">
        <v>33.7</v>
      </c>
      <c r="W28">
        <f t="shared" si="2"/>
        <v>213.7</v>
      </c>
      <c r="X28" s="45">
        <f t="shared" si="3"/>
        <v>123.21981424148589</v>
      </c>
      <c r="Z28" s="37"/>
      <c r="AA28" s="37"/>
    </row>
    <row r="29" spans="1:27" ht="12.75">
      <c r="A29" s="20">
        <v>12</v>
      </c>
      <c r="B29" s="77">
        <v>3485652</v>
      </c>
      <c r="C29" s="15">
        <v>7</v>
      </c>
      <c r="D29" s="72" t="s">
        <v>70</v>
      </c>
      <c r="E29" s="77"/>
      <c r="F29" s="77"/>
      <c r="G29" s="80"/>
      <c r="H29" s="20">
        <v>1989</v>
      </c>
      <c r="I29" s="73" t="s">
        <v>46</v>
      </c>
      <c r="J29" s="38">
        <v>0.002482291666666667</v>
      </c>
      <c r="K29" s="77" t="s">
        <v>218</v>
      </c>
      <c r="L29" s="47">
        <f t="shared" si="0"/>
        <v>237.76337461300304</v>
      </c>
      <c r="M29" s="45"/>
      <c r="P29" t="s">
        <v>155</v>
      </c>
      <c r="S29" s="38">
        <v>0.002482291666666667</v>
      </c>
      <c r="U29">
        <f t="shared" si="1"/>
        <v>3</v>
      </c>
      <c r="V29">
        <v>34.5</v>
      </c>
      <c r="W29">
        <f t="shared" si="2"/>
        <v>214.5</v>
      </c>
      <c r="X29" s="45">
        <f t="shared" si="3"/>
        <v>128.17337461300303</v>
      </c>
      <c r="Z29" s="37"/>
      <c r="AA29" s="37"/>
    </row>
    <row r="30" spans="1:27" ht="12.75">
      <c r="A30" s="20">
        <v>13</v>
      </c>
      <c r="B30" s="77">
        <v>3695034</v>
      </c>
      <c r="C30" s="15">
        <v>10</v>
      </c>
      <c r="D30" s="72" t="s">
        <v>72</v>
      </c>
      <c r="E30" s="77"/>
      <c r="F30" s="77"/>
      <c r="G30" s="80"/>
      <c r="H30" s="20">
        <v>1991</v>
      </c>
      <c r="I30" s="73" t="s">
        <v>56</v>
      </c>
      <c r="J30" s="38">
        <v>0.0024868055555555555</v>
      </c>
      <c r="K30" s="77" t="s">
        <v>220</v>
      </c>
      <c r="L30" s="47">
        <f t="shared" si="0"/>
        <v>240.2401547987616</v>
      </c>
      <c r="M30" s="45"/>
      <c r="P30" t="s">
        <v>156</v>
      </c>
      <c r="S30" s="38">
        <v>0.0024868055555555555</v>
      </c>
      <c r="U30">
        <f t="shared" si="1"/>
        <v>3</v>
      </c>
      <c r="V30">
        <v>34.9</v>
      </c>
      <c r="W30">
        <f t="shared" si="2"/>
        <v>214.9</v>
      </c>
      <c r="X30" s="45">
        <f t="shared" si="3"/>
        <v>130.6501547987616</v>
      </c>
      <c r="Z30" s="37"/>
      <c r="AA30" s="37"/>
    </row>
    <row r="31" spans="1:27" ht="12.75">
      <c r="A31" s="20">
        <v>14</v>
      </c>
      <c r="B31" s="77">
        <v>3695038</v>
      </c>
      <c r="C31" s="15">
        <v>15</v>
      </c>
      <c r="D31" s="72" t="s">
        <v>77</v>
      </c>
      <c r="E31" s="77"/>
      <c r="F31" s="77"/>
      <c r="G31" s="80"/>
      <c r="H31" s="20">
        <v>1992</v>
      </c>
      <c r="I31" s="73" t="s">
        <v>56</v>
      </c>
      <c r="J31" s="38">
        <v>0.002498726851851852</v>
      </c>
      <c r="K31" s="77" t="s">
        <v>222</v>
      </c>
      <c r="L31" s="47">
        <f t="shared" si="0"/>
        <v>246.43210526315792</v>
      </c>
      <c r="M31" s="45"/>
      <c r="P31" t="s">
        <v>157</v>
      </c>
      <c r="S31" s="38">
        <v>0.002498726851851852</v>
      </c>
      <c r="U31">
        <f t="shared" si="1"/>
        <v>3</v>
      </c>
      <c r="V31">
        <v>35.9</v>
      </c>
      <c r="W31">
        <f t="shared" si="2"/>
        <v>215.9</v>
      </c>
      <c r="X31" s="45">
        <f t="shared" si="3"/>
        <v>136.84210526315792</v>
      </c>
      <c r="Z31" s="37"/>
      <c r="AA31" s="37"/>
    </row>
    <row r="32" spans="1:27" ht="12.75">
      <c r="A32" s="20">
        <v>15</v>
      </c>
      <c r="B32" s="77">
        <v>3695053</v>
      </c>
      <c r="C32" s="15">
        <v>18</v>
      </c>
      <c r="D32" s="72" t="s">
        <v>68</v>
      </c>
      <c r="E32" s="77"/>
      <c r="F32" s="77"/>
      <c r="G32" s="80"/>
      <c r="H32" s="20">
        <v>1993</v>
      </c>
      <c r="I32" s="73" t="s">
        <v>56</v>
      </c>
      <c r="J32" s="38">
        <v>0.0025025462962962965</v>
      </c>
      <c r="K32" s="77" t="s">
        <v>223</v>
      </c>
      <c r="L32" s="47">
        <f t="shared" si="0"/>
        <v>248.2896904024768</v>
      </c>
      <c r="M32" s="45"/>
      <c r="P32" t="s">
        <v>158</v>
      </c>
      <c r="S32" s="38">
        <v>0.0025025462962962965</v>
      </c>
      <c r="U32">
        <f t="shared" si="1"/>
        <v>3</v>
      </c>
      <c r="V32">
        <v>36.2</v>
      </c>
      <c r="W32">
        <f t="shared" si="2"/>
        <v>216.2</v>
      </c>
      <c r="X32" s="45">
        <f t="shared" si="3"/>
        <v>138.6996904024768</v>
      </c>
      <c r="Z32" s="37"/>
      <c r="AA32" s="37"/>
    </row>
    <row r="33" spans="1:27" ht="12.75">
      <c r="A33" s="20">
        <v>16</v>
      </c>
      <c r="B33" s="77">
        <v>3695044</v>
      </c>
      <c r="C33" s="15">
        <v>13</v>
      </c>
      <c r="D33" s="72" t="s">
        <v>73</v>
      </c>
      <c r="E33" s="77"/>
      <c r="F33" s="77"/>
      <c r="G33" s="80"/>
      <c r="H33" s="20">
        <v>1987</v>
      </c>
      <c r="I33" s="73" t="s">
        <v>56</v>
      </c>
      <c r="J33" s="38">
        <v>0.0025181712962962966</v>
      </c>
      <c r="K33" s="77" t="s">
        <v>225</v>
      </c>
      <c r="L33" s="47">
        <f t="shared" si="0"/>
        <v>256.9584210526315</v>
      </c>
      <c r="M33" s="45"/>
      <c r="P33" t="s">
        <v>159</v>
      </c>
      <c r="S33" s="38">
        <v>0.0025181712962962966</v>
      </c>
      <c r="U33">
        <f t="shared" si="1"/>
        <v>3</v>
      </c>
      <c r="V33">
        <v>37.6</v>
      </c>
      <c r="W33">
        <f t="shared" si="2"/>
        <v>217.6</v>
      </c>
      <c r="X33" s="45">
        <f t="shared" si="3"/>
        <v>147.36842105263145</v>
      </c>
      <c r="Z33" s="37"/>
      <c r="AA33" s="37"/>
    </row>
    <row r="34" spans="1:27" ht="12.75">
      <c r="A34" s="20">
        <v>17</v>
      </c>
      <c r="B34" s="77">
        <v>3695060</v>
      </c>
      <c r="C34" s="15">
        <v>26</v>
      </c>
      <c r="D34" s="72" t="s">
        <v>76</v>
      </c>
      <c r="E34" s="77"/>
      <c r="F34" s="77"/>
      <c r="G34" s="80"/>
      <c r="H34" s="20">
        <v>1995</v>
      </c>
      <c r="I34" s="73" t="s">
        <v>56</v>
      </c>
      <c r="J34" s="38">
        <v>0.0025199074074074073</v>
      </c>
      <c r="K34" s="77" t="s">
        <v>227</v>
      </c>
      <c r="L34" s="47">
        <f t="shared" si="0"/>
        <v>257.5776160990712</v>
      </c>
      <c r="M34" s="45"/>
      <c r="P34" t="s">
        <v>160</v>
      </c>
      <c r="S34" s="38">
        <v>0.0025199074074074073</v>
      </c>
      <c r="U34">
        <f t="shared" si="1"/>
        <v>3</v>
      </c>
      <c r="V34">
        <v>37.7</v>
      </c>
      <c r="W34">
        <f t="shared" si="2"/>
        <v>217.7</v>
      </c>
      <c r="X34" s="45">
        <f t="shared" si="3"/>
        <v>147.98761609907115</v>
      </c>
      <c r="Z34" s="37"/>
      <c r="AA34" s="37"/>
    </row>
    <row r="35" spans="1:27" ht="12.75">
      <c r="A35" s="20">
        <v>18</v>
      </c>
      <c r="B35" s="77">
        <v>3695036</v>
      </c>
      <c r="C35" s="15">
        <v>14</v>
      </c>
      <c r="D35" s="72" t="s">
        <v>69</v>
      </c>
      <c r="E35" s="77"/>
      <c r="F35" s="77"/>
      <c r="G35" s="80"/>
      <c r="H35" s="20">
        <v>1994</v>
      </c>
      <c r="I35" s="73" t="s">
        <v>56</v>
      </c>
      <c r="J35" s="38">
        <v>0.0025711805555555557</v>
      </c>
      <c r="K35" s="77" t="s">
        <v>229</v>
      </c>
      <c r="L35" s="47">
        <f t="shared" si="0"/>
        <v>284.8221981424148</v>
      </c>
      <c r="M35" s="45"/>
      <c r="P35" t="s">
        <v>161</v>
      </c>
      <c r="S35" s="38">
        <v>0.0025711805555555557</v>
      </c>
      <c r="U35">
        <f t="shared" si="1"/>
        <v>3</v>
      </c>
      <c r="V35">
        <v>42.1</v>
      </c>
      <c r="W35">
        <f t="shared" si="2"/>
        <v>222.1</v>
      </c>
      <c r="X35" s="45">
        <f t="shared" si="3"/>
        <v>175.23219814241475</v>
      </c>
      <c r="Z35" s="37"/>
      <c r="AA35" s="37"/>
    </row>
    <row r="36" spans="1:27" ht="12.75">
      <c r="A36" s="20">
        <v>19</v>
      </c>
      <c r="B36" s="77">
        <v>3695056</v>
      </c>
      <c r="C36" s="15">
        <v>16</v>
      </c>
      <c r="D36" s="72" t="s">
        <v>75</v>
      </c>
      <c r="E36" s="77"/>
      <c r="F36" s="77"/>
      <c r="G36" s="80"/>
      <c r="H36" s="20">
        <v>1993</v>
      </c>
      <c r="I36" s="73" t="s">
        <v>56</v>
      </c>
      <c r="J36" s="38">
        <v>0.0025850694444444445</v>
      </c>
      <c r="K36" s="77" t="s">
        <v>231</v>
      </c>
      <c r="L36" s="47">
        <f t="shared" si="0"/>
        <v>292.87173374612996</v>
      </c>
      <c r="M36" s="45"/>
      <c r="P36" t="s">
        <v>162</v>
      </c>
      <c r="S36" s="38">
        <v>0.0025850694444444445</v>
      </c>
      <c r="U36">
        <f t="shared" si="1"/>
        <v>3</v>
      </c>
      <c r="V36">
        <v>43.4</v>
      </c>
      <c r="W36">
        <f t="shared" si="2"/>
        <v>223.4</v>
      </c>
      <c r="X36" s="45">
        <f t="shared" si="3"/>
        <v>183.28173374612993</v>
      </c>
      <c r="Z36" s="37"/>
      <c r="AA36" s="37"/>
    </row>
    <row r="37" spans="1:26" ht="12.75">
      <c r="A37" s="20">
        <v>20</v>
      </c>
      <c r="B37" s="77">
        <v>3695059</v>
      </c>
      <c r="C37" s="15">
        <v>21</v>
      </c>
      <c r="D37" s="72" t="s">
        <v>80</v>
      </c>
      <c r="E37" s="77"/>
      <c r="F37" s="77"/>
      <c r="G37" s="80"/>
      <c r="H37" s="20">
        <v>1994</v>
      </c>
      <c r="I37" s="73" t="s">
        <v>56</v>
      </c>
      <c r="J37" s="38">
        <v>0.002608449074074074</v>
      </c>
      <c r="K37" s="77" t="s">
        <v>233</v>
      </c>
      <c r="L37" s="47">
        <f t="shared" si="0"/>
        <v>305.2556346749226</v>
      </c>
      <c r="M37" s="45"/>
      <c r="P37" t="s">
        <v>163</v>
      </c>
      <c r="S37" s="38">
        <v>0.002608449074074074</v>
      </c>
      <c r="U37">
        <f t="shared" si="1"/>
        <v>3</v>
      </c>
      <c r="V37">
        <v>45.4</v>
      </c>
      <c r="W37">
        <f t="shared" si="2"/>
        <v>225.4</v>
      </c>
      <c r="X37" s="45">
        <f t="shared" si="3"/>
        <v>195.66563467492256</v>
      </c>
      <c r="Z37" s="37"/>
    </row>
    <row r="38" spans="1:26" ht="12.75">
      <c r="A38" s="20">
        <v>21</v>
      </c>
      <c r="B38" s="72">
        <v>3695039</v>
      </c>
      <c r="C38" s="15">
        <v>12</v>
      </c>
      <c r="D38" s="72" t="s">
        <v>74</v>
      </c>
      <c r="E38" s="77"/>
      <c r="F38" s="77"/>
      <c r="G38" s="80"/>
      <c r="H38" s="20">
        <v>1991</v>
      </c>
      <c r="I38" s="73" t="s">
        <v>56</v>
      </c>
      <c r="J38" s="38">
        <v>0.0026275462962962962</v>
      </c>
      <c r="K38" s="80" t="s">
        <v>235</v>
      </c>
      <c r="L38" s="47">
        <f t="shared" si="0"/>
        <v>315.16275541795665</v>
      </c>
      <c r="S38" s="38">
        <v>0.0026275462962962962</v>
      </c>
      <c r="U38">
        <f t="shared" si="1"/>
        <v>3</v>
      </c>
      <c r="V38">
        <v>47</v>
      </c>
      <c r="W38">
        <f t="shared" si="2"/>
        <v>227</v>
      </c>
      <c r="X38" s="45">
        <f t="shared" si="3"/>
        <v>205.5727554179566</v>
      </c>
      <c r="Z38" s="37"/>
    </row>
    <row r="39" spans="1:24" ht="12.75">
      <c r="A39" s="20">
        <v>22</v>
      </c>
      <c r="B39" s="72">
        <v>3695055</v>
      </c>
      <c r="C39" s="15">
        <v>22</v>
      </c>
      <c r="D39" s="72" t="s">
        <v>78</v>
      </c>
      <c r="E39" s="77"/>
      <c r="F39" s="77"/>
      <c r="G39" s="80"/>
      <c r="H39" s="20">
        <v>1993</v>
      </c>
      <c r="I39" s="73" t="s">
        <v>56</v>
      </c>
      <c r="J39" s="38">
        <v>0.002655439814814815</v>
      </c>
      <c r="K39" s="80" t="s">
        <v>237</v>
      </c>
      <c r="L39" s="47">
        <f t="shared" si="0"/>
        <v>330.0234365325076</v>
      </c>
      <c r="S39" s="38">
        <v>0.002655439814814815</v>
      </c>
      <c r="U39">
        <f t="shared" si="1"/>
        <v>3</v>
      </c>
      <c r="V39">
        <v>49.4</v>
      </c>
      <c r="W39">
        <f t="shared" si="2"/>
        <v>229.4</v>
      </c>
      <c r="X39" s="45">
        <f t="shared" si="3"/>
        <v>220.43343653250759</v>
      </c>
    </row>
    <row r="40" spans="1:24" ht="12.75">
      <c r="A40" s="20">
        <v>23</v>
      </c>
      <c r="B40" s="72">
        <v>3695058</v>
      </c>
      <c r="C40" s="15">
        <v>17</v>
      </c>
      <c r="D40" s="72" t="s">
        <v>79</v>
      </c>
      <c r="E40" s="77"/>
      <c r="F40" s="77"/>
      <c r="G40" s="80"/>
      <c r="H40" s="20">
        <v>1994</v>
      </c>
      <c r="I40" s="73" t="s">
        <v>56</v>
      </c>
      <c r="J40" s="38">
        <v>0.0026707175925925926</v>
      </c>
      <c r="K40" s="80" t="s">
        <v>239</v>
      </c>
      <c r="L40" s="47">
        <f t="shared" si="0"/>
        <v>338.0729721362228</v>
      </c>
      <c r="S40" s="38">
        <v>0.0026707175925925926</v>
      </c>
      <c r="U40">
        <f t="shared" si="1"/>
        <v>3</v>
      </c>
      <c r="V40">
        <v>50.7</v>
      </c>
      <c r="W40">
        <f t="shared" si="2"/>
        <v>230.7</v>
      </c>
      <c r="X40" s="45">
        <f t="shared" si="3"/>
        <v>228.48297213622277</v>
      </c>
    </row>
    <row r="41" spans="1:12" ht="12.75">
      <c r="A41" s="87"/>
      <c r="B41" s="77"/>
      <c r="C41" s="77"/>
      <c r="D41" s="77"/>
      <c r="E41" s="77"/>
      <c r="F41" s="77"/>
      <c r="G41" s="77"/>
      <c r="H41" s="77"/>
      <c r="I41" s="77"/>
      <c r="J41" s="78"/>
      <c r="K41" s="77"/>
      <c r="L41" s="88"/>
    </row>
    <row r="42" spans="1:12" ht="12.75">
      <c r="A42" s="49"/>
      <c r="B42" s="22" t="s">
        <v>84</v>
      </c>
      <c r="C42" s="22"/>
      <c r="D42" s="22"/>
      <c r="E42" s="22"/>
      <c r="F42" s="22"/>
      <c r="G42" s="22"/>
      <c r="H42" s="22"/>
      <c r="I42" s="22"/>
      <c r="J42" s="106"/>
      <c r="K42" s="22"/>
      <c r="L42" s="107"/>
    </row>
    <row r="43" spans="1:12" ht="12.75">
      <c r="A43" s="50"/>
      <c r="B43" s="13">
        <v>3485203</v>
      </c>
      <c r="C43" s="13">
        <v>2</v>
      </c>
      <c r="D43" s="13" t="s">
        <v>57</v>
      </c>
      <c r="E43" s="13"/>
      <c r="F43" s="13"/>
      <c r="G43" s="13"/>
      <c r="H43" s="13">
        <v>1987</v>
      </c>
      <c r="I43" s="13" t="s">
        <v>46</v>
      </c>
      <c r="J43" s="28"/>
      <c r="K43" s="17"/>
      <c r="L43" s="4"/>
    </row>
    <row r="44" spans="1:12" ht="12.75">
      <c r="A44" s="50"/>
      <c r="B44" s="13">
        <v>3695043</v>
      </c>
      <c r="C44" s="13">
        <v>11</v>
      </c>
      <c r="D44" s="13" t="s">
        <v>71</v>
      </c>
      <c r="E44" s="13"/>
      <c r="F44" s="13"/>
      <c r="G44" s="13"/>
      <c r="H44" s="13">
        <v>1993</v>
      </c>
      <c r="I44" s="13" t="s">
        <v>56</v>
      </c>
      <c r="J44" s="28"/>
      <c r="K44" s="35"/>
      <c r="L44" s="54"/>
    </row>
    <row r="45" spans="1:12" ht="12.75">
      <c r="A45" s="103"/>
      <c r="B45" s="39">
        <v>3695027</v>
      </c>
      <c r="C45" s="39">
        <v>23</v>
      </c>
      <c r="D45" s="39" t="s">
        <v>81</v>
      </c>
      <c r="E45" s="39"/>
      <c r="F45" s="39"/>
      <c r="G45" s="39"/>
      <c r="H45" s="39">
        <v>1991</v>
      </c>
      <c r="I45" s="39" t="s">
        <v>56</v>
      </c>
      <c r="J45" s="40"/>
      <c r="K45" s="104"/>
      <c r="L45" s="105"/>
    </row>
    <row r="46" spans="1:12" ht="12.75">
      <c r="A46" s="55"/>
      <c r="B46" s="13"/>
      <c r="C46" s="13"/>
      <c r="D46" s="136"/>
      <c r="E46" s="136"/>
      <c r="F46" s="136"/>
      <c r="G46" s="136"/>
      <c r="H46" s="1"/>
      <c r="I46" s="1"/>
      <c r="J46" s="28"/>
      <c r="K46" s="13"/>
      <c r="L46" s="56"/>
    </row>
    <row r="47" spans="1:12" ht="12.75">
      <c r="A47" s="42"/>
      <c r="B47" s="39"/>
      <c r="C47" s="39"/>
      <c r="D47" s="143"/>
      <c r="E47" s="143"/>
      <c r="F47" s="143"/>
      <c r="G47" s="143"/>
      <c r="H47" s="44"/>
      <c r="I47" s="44"/>
      <c r="J47" s="40"/>
      <c r="K47" s="39"/>
      <c r="L47" s="14"/>
    </row>
    <row r="48" spans="1:12" ht="12.75">
      <c r="A48" s="22"/>
      <c r="B48" s="41"/>
      <c r="C48" s="32"/>
      <c r="D48" s="41"/>
      <c r="E48" s="41"/>
      <c r="F48" s="41"/>
      <c r="G48" s="41"/>
      <c r="H48" s="32"/>
      <c r="I48" s="32"/>
      <c r="J48" s="41"/>
      <c r="K48" s="22"/>
      <c r="L48" s="22"/>
    </row>
    <row r="49" spans="1:12" ht="12.75" customHeight="1">
      <c r="A49" s="142" t="s">
        <v>251</v>
      </c>
      <c r="B49" s="146"/>
      <c r="C49" s="147" t="s">
        <v>13</v>
      </c>
      <c r="D49" s="146"/>
      <c r="E49" s="99" t="s">
        <v>14</v>
      </c>
      <c r="F49" s="146"/>
      <c r="G49" s="147" t="s">
        <v>86</v>
      </c>
      <c r="H49" s="142" t="s">
        <v>17</v>
      </c>
      <c r="I49" s="99" t="s">
        <v>18</v>
      </c>
      <c r="J49" s="99"/>
      <c r="K49" s="99"/>
      <c r="L49" s="99"/>
    </row>
    <row r="50" spans="1:12" ht="35.25" customHeight="1">
      <c r="A50" s="146"/>
      <c r="B50" s="146"/>
      <c r="C50" s="146"/>
      <c r="D50" s="146"/>
      <c r="E50" s="10" t="s">
        <v>15</v>
      </c>
      <c r="F50" s="10" t="s">
        <v>16</v>
      </c>
      <c r="G50" s="147"/>
      <c r="H50" s="146"/>
      <c r="I50" s="10" t="s">
        <v>19</v>
      </c>
      <c r="J50" s="10" t="s">
        <v>20</v>
      </c>
      <c r="K50" s="10" t="s">
        <v>21</v>
      </c>
      <c r="L50" s="10" t="s">
        <v>22</v>
      </c>
    </row>
    <row r="51" spans="1:12" ht="12.75" customHeight="1">
      <c r="A51" s="99" t="s">
        <v>250</v>
      </c>
      <c r="B51" s="146"/>
      <c r="C51" s="148" t="s">
        <v>85</v>
      </c>
      <c r="D51" s="146"/>
      <c r="E51" s="21" t="s">
        <v>165</v>
      </c>
      <c r="F51" s="21" t="s">
        <v>166</v>
      </c>
      <c r="G51" s="21" t="s">
        <v>167</v>
      </c>
      <c r="H51" s="21" t="s">
        <v>243</v>
      </c>
      <c r="I51" s="21" t="s">
        <v>252</v>
      </c>
      <c r="J51" s="10">
        <v>0</v>
      </c>
      <c r="K51" s="10">
        <v>0</v>
      </c>
      <c r="L51" s="10">
        <v>1</v>
      </c>
    </row>
    <row r="52" spans="1:13" ht="12.75">
      <c r="A52" s="35"/>
      <c r="B52" s="16"/>
      <c r="C52" s="79"/>
      <c r="D52" s="1"/>
      <c r="E52" s="33"/>
      <c r="F52" s="33"/>
      <c r="G52" s="33"/>
      <c r="H52" s="33"/>
      <c r="I52" s="33"/>
      <c r="J52" s="16"/>
      <c r="K52" s="16"/>
      <c r="L52" s="16"/>
      <c r="M52" s="13"/>
    </row>
    <row r="53" spans="1:12" ht="12.75">
      <c r="A53" s="28"/>
      <c r="B53" s="11"/>
      <c r="C53" s="11"/>
      <c r="D53" s="18"/>
      <c r="E53" s="19"/>
      <c r="F53" s="11"/>
      <c r="G53" s="11"/>
      <c r="H53" s="11"/>
      <c r="I53" s="11"/>
      <c r="J53" s="11"/>
      <c r="K53" s="11"/>
      <c r="L53" s="11"/>
    </row>
    <row r="54" spans="1:12" ht="12.75">
      <c r="A54" s="34"/>
      <c r="B54" s="144" t="s">
        <v>3</v>
      </c>
      <c r="C54" s="144"/>
      <c r="D54" s="144"/>
      <c r="E54" s="144"/>
      <c r="F54" s="144"/>
      <c r="G54" s="144"/>
      <c r="H54" s="144" t="s">
        <v>23</v>
      </c>
      <c r="I54" s="144"/>
      <c r="J54" s="144"/>
      <c r="K54" s="144"/>
      <c r="L54" s="144"/>
    </row>
    <row r="55" spans="1:12" ht="12.75">
      <c r="A55" s="3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</row>
    <row r="56" spans="2:12" ht="12.75">
      <c r="B56" s="145" t="s">
        <v>54</v>
      </c>
      <c r="C56" s="145"/>
      <c r="D56" s="145"/>
      <c r="E56" s="145"/>
      <c r="F56" s="145"/>
      <c r="G56" s="145"/>
      <c r="H56" s="145" t="s">
        <v>35</v>
      </c>
      <c r="I56" s="145"/>
      <c r="J56" s="145"/>
      <c r="K56" s="145"/>
      <c r="L56" s="145"/>
    </row>
    <row r="64" spans="16:38" ht="12.75">
      <c r="P64" t="s">
        <v>176</v>
      </c>
      <c r="Q64" t="s">
        <v>177</v>
      </c>
      <c r="R64" t="s">
        <v>178</v>
      </c>
      <c r="S64" t="s">
        <v>179</v>
      </c>
      <c r="T64" t="s">
        <v>180</v>
      </c>
      <c r="U64" t="s">
        <v>181</v>
      </c>
      <c r="V64" t="s">
        <v>182</v>
      </c>
      <c r="W64" t="s">
        <v>183</v>
      </c>
      <c r="X64" t="s">
        <v>184</v>
      </c>
      <c r="Y64" t="s">
        <v>185</v>
      </c>
      <c r="Z64" t="s">
        <v>186</v>
      </c>
      <c r="AA64" t="s">
        <v>187</v>
      </c>
      <c r="AB64" t="s">
        <v>188</v>
      </c>
      <c r="AC64" t="s">
        <v>189</v>
      </c>
      <c r="AD64" t="s">
        <v>190</v>
      </c>
      <c r="AE64" t="s">
        <v>191</v>
      </c>
      <c r="AF64" t="s">
        <v>192</v>
      </c>
      <c r="AG64" t="s">
        <v>193</v>
      </c>
      <c r="AH64" t="s">
        <v>194</v>
      </c>
      <c r="AI64" t="s">
        <v>195</v>
      </c>
      <c r="AJ64" t="s">
        <v>196</v>
      </c>
      <c r="AK64" t="s">
        <v>197</v>
      </c>
      <c r="AL64" t="s">
        <v>55</v>
      </c>
    </row>
    <row r="65" spans="16:38" ht="12.75">
      <c r="P65">
        <v>1</v>
      </c>
      <c r="Q65">
        <v>1</v>
      </c>
      <c r="R65" t="s">
        <v>58</v>
      </c>
      <c r="S65">
        <v>1982</v>
      </c>
      <c r="U65" t="s">
        <v>46</v>
      </c>
      <c r="X65" s="37">
        <v>0.002242824074074074</v>
      </c>
      <c r="Y65" s="37">
        <v>0</v>
      </c>
      <c r="AB65" s="37">
        <v>0.0001795138888888889</v>
      </c>
      <c r="AC65" s="37">
        <v>0.0024223379629629625</v>
      </c>
      <c r="AG65" t="s">
        <v>175</v>
      </c>
      <c r="AI65">
        <v>1371774</v>
      </c>
      <c r="AL65" t="s">
        <v>144</v>
      </c>
    </row>
    <row r="66" spans="16:38" ht="12.75">
      <c r="P66">
        <v>2</v>
      </c>
      <c r="Q66">
        <v>4</v>
      </c>
      <c r="R66" t="s">
        <v>60</v>
      </c>
      <c r="S66">
        <v>1991</v>
      </c>
      <c r="U66" t="s">
        <v>56</v>
      </c>
      <c r="X66" s="37">
        <v>0.0022689814814814816</v>
      </c>
      <c r="Y66" t="s">
        <v>198</v>
      </c>
      <c r="AB66" s="37">
        <v>0.0007002314814814815</v>
      </c>
      <c r="AC66" s="37">
        <v>0.0029692129629629634</v>
      </c>
      <c r="AG66" t="s">
        <v>175</v>
      </c>
      <c r="AI66">
        <v>3695031</v>
      </c>
      <c r="AL66" t="s">
        <v>199</v>
      </c>
    </row>
    <row r="67" spans="16:38" ht="12.75">
      <c r="P67">
        <v>3</v>
      </c>
      <c r="Q67">
        <v>3</v>
      </c>
      <c r="R67" t="s">
        <v>62</v>
      </c>
      <c r="S67">
        <v>1980</v>
      </c>
      <c r="U67" t="s">
        <v>56</v>
      </c>
      <c r="X67" s="37">
        <v>0.0022871527777777777</v>
      </c>
      <c r="Y67" t="s">
        <v>200</v>
      </c>
      <c r="AB67" s="37">
        <v>0.0005267361111111111</v>
      </c>
      <c r="AC67" s="37">
        <v>0.0028138888888888883</v>
      </c>
      <c r="AG67" t="s">
        <v>175</v>
      </c>
      <c r="AI67">
        <v>1316193</v>
      </c>
      <c r="AL67" t="s">
        <v>201</v>
      </c>
    </row>
    <row r="68" spans="16:38" ht="12.75">
      <c r="P68">
        <v>4</v>
      </c>
      <c r="Q68">
        <v>9</v>
      </c>
      <c r="R68" t="s">
        <v>65</v>
      </c>
      <c r="S68">
        <v>1991</v>
      </c>
      <c r="U68" t="s">
        <v>56</v>
      </c>
      <c r="X68" s="37">
        <v>0.002327199074074074</v>
      </c>
      <c r="Y68" t="s">
        <v>202</v>
      </c>
      <c r="AB68" s="37">
        <v>0.0015714120370370372</v>
      </c>
      <c r="AC68" s="37">
        <v>0.003898611111111111</v>
      </c>
      <c r="AG68" t="s">
        <v>175</v>
      </c>
      <c r="AI68">
        <v>3695033</v>
      </c>
      <c r="AL68" t="s">
        <v>203</v>
      </c>
    </row>
    <row r="69" spans="16:38" ht="12.75">
      <c r="P69">
        <v>5</v>
      </c>
      <c r="Q69">
        <v>6</v>
      </c>
      <c r="R69" t="s">
        <v>82</v>
      </c>
      <c r="S69">
        <v>1990</v>
      </c>
      <c r="U69" t="s">
        <v>83</v>
      </c>
      <c r="X69" s="37">
        <v>0.0023400462962962962</v>
      </c>
      <c r="Y69" t="s">
        <v>204</v>
      </c>
      <c r="AB69" s="37">
        <v>0.001047337962962963</v>
      </c>
      <c r="AC69" s="37">
        <v>0.003387384259259259</v>
      </c>
      <c r="AG69" t="s">
        <v>175</v>
      </c>
      <c r="AI69">
        <v>3665037</v>
      </c>
      <c r="AL69" t="s">
        <v>205</v>
      </c>
    </row>
    <row r="70" spans="16:38" ht="12.75">
      <c r="P70">
        <v>6</v>
      </c>
      <c r="Q70">
        <v>24</v>
      </c>
      <c r="R70" t="s">
        <v>59</v>
      </c>
      <c r="S70">
        <v>1987</v>
      </c>
      <c r="U70" t="s">
        <v>56</v>
      </c>
      <c r="X70" s="37">
        <v>0.0023699074074074074</v>
      </c>
      <c r="Y70" t="s">
        <v>206</v>
      </c>
      <c r="AB70" s="37">
        <v>0.004172222222222222</v>
      </c>
      <c r="AC70" s="37">
        <v>0.00654212962962963</v>
      </c>
      <c r="AG70" t="s">
        <v>175</v>
      </c>
      <c r="AI70">
        <v>3695014</v>
      </c>
      <c r="AL70" t="s">
        <v>207</v>
      </c>
    </row>
    <row r="71" spans="16:38" ht="12.75">
      <c r="P71">
        <v>7</v>
      </c>
      <c r="Q71">
        <v>5</v>
      </c>
      <c r="R71" t="s">
        <v>63</v>
      </c>
      <c r="S71">
        <v>1993</v>
      </c>
      <c r="U71" t="s">
        <v>46</v>
      </c>
      <c r="X71" s="37">
        <v>0.0024120370370370368</v>
      </c>
      <c r="Y71" t="s">
        <v>208</v>
      </c>
      <c r="AB71" s="37">
        <v>0.000875</v>
      </c>
      <c r="AC71" s="37">
        <v>0.0032870370370370367</v>
      </c>
      <c r="AG71" t="s">
        <v>175</v>
      </c>
      <c r="AI71">
        <v>3485726</v>
      </c>
      <c r="AL71" t="s">
        <v>209</v>
      </c>
    </row>
    <row r="72" spans="16:38" ht="12.75">
      <c r="P72">
        <v>8</v>
      </c>
      <c r="Q72">
        <v>25</v>
      </c>
      <c r="R72" t="s">
        <v>67</v>
      </c>
      <c r="S72">
        <v>1991</v>
      </c>
      <c r="U72" t="s">
        <v>56</v>
      </c>
      <c r="X72" s="37">
        <v>0.0024202546296296294</v>
      </c>
      <c r="Y72" t="s">
        <v>210</v>
      </c>
      <c r="AB72" s="37">
        <v>0.004351157407407407</v>
      </c>
      <c r="AC72" s="37">
        <v>0.006771412037037037</v>
      </c>
      <c r="AG72" t="s">
        <v>175</v>
      </c>
      <c r="AI72">
        <v>3695054</v>
      </c>
      <c r="AL72" t="s">
        <v>211</v>
      </c>
    </row>
    <row r="73" spans="16:38" ht="12.75">
      <c r="P73">
        <v>9</v>
      </c>
      <c r="Q73">
        <v>8</v>
      </c>
      <c r="R73" t="s">
        <v>61</v>
      </c>
      <c r="S73">
        <v>1989</v>
      </c>
      <c r="U73" t="s">
        <v>56</v>
      </c>
      <c r="X73" s="37">
        <v>0.0024332175925925927</v>
      </c>
      <c r="Y73" t="s">
        <v>212</v>
      </c>
      <c r="AB73" s="37">
        <v>0.0013947916666666668</v>
      </c>
      <c r="AC73" s="37">
        <v>0.003828009259259259</v>
      </c>
      <c r="AG73" t="s">
        <v>175</v>
      </c>
      <c r="AI73">
        <v>3695028</v>
      </c>
      <c r="AL73" t="s">
        <v>213</v>
      </c>
    </row>
    <row r="74" spans="16:38" ht="12.75">
      <c r="P74">
        <v>10</v>
      </c>
      <c r="Q74">
        <v>19</v>
      </c>
      <c r="R74" t="s">
        <v>64</v>
      </c>
      <c r="S74">
        <v>1993</v>
      </c>
      <c r="U74" t="s">
        <v>56</v>
      </c>
      <c r="X74" s="37">
        <v>0.002435185185185185</v>
      </c>
      <c r="Y74" t="s">
        <v>214</v>
      </c>
      <c r="AB74" s="37">
        <v>0.0033087962962962962</v>
      </c>
      <c r="AC74" s="37">
        <v>0.005743981481481481</v>
      </c>
      <c r="AG74" t="s">
        <v>175</v>
      </c>
      <c r="AI74">
        <v>3695052</v>
      </c>
      <c r="AL74" t="s">
        <v>215</v>
      </c>
    </row>
    <row r="75" spans="16:38" ht="12.75">
      <c r="P75">
        <v>11</v>
      </c>
      <c r="Q75">
        <v>20</v>
      </c>
      <c r="R75" t="s">
        <v>66</v>
      </c>
      <c r="S75">
        <v>1994</v>
      </c>
      <c r="U75" t="s">
        <v>56</v>
      </c>
      <c r="X75" s="37">
        <v>0.0024731481481481484</v>
      </c>
      <c r="Y75" t="s">
        <v>216</v>
      </c>
      <c r="AB75" s="37">
        <v>0.003478125</v>
      </c>
      <c r="AC75" s="37">
        <v>0.005951273148148147</v>
      </c>
      <c r="AG75" t="s">
        <v>175</v>
      </c>
      <c r="AI75">
        <v>3695041</v>
      </c>
      <c r="AL75" t="s">
        <v>217</v>
      </c>
    </row>
    <row r="76" spans="16:38" ht="12.75">
      <c r="P76">
        <v>12</v>
      </c>
      <c r="Q76">
        <v>7</v>
      </c>
      <c r="R76" t="s">
        <v>70</v>
      </c>
      <c r="S76">
        <v>1989</v>
      </c>
      <c r="U76" t="s">
        <v>46</v>
      </c>
      <c r="X76" s="37">
        <v>0.002482291666666667</v>
      </c>
      <c r="Y76" t="s">
        <v>218</v>
      </c>
      <c r="AB76" s="37">
        <v>0.0012211805555555554</v>
      </c>
      <c r="AC76" s="37">
        <v>0.0037034722222222226</v>
      </c>
      <c r="AG76" t="s">
        <v>175</v>
      </c>
      <c r="AI76">
        <v>3485652</v>
      </c>
      <c r="AL76" t="s">
        <v>219</v>
      </c>
    </row>
    <row r="77" spans="16:38" ht="12.75">
      <c r="P77">
        <v>13</v>
      </c>
      <c r="Q77">
        <v>10</v>
      </c>
      <c r="R77" t="s">
        <v>72</v>
      </c>
      <c r="S77">
        <v>1991</v>
      </c>
      <c r="U77" t="s">
        <v>56</v>
      </c>
      <c r="X77" s="37">
        <v>0.0024868055555555555</v>
      </c>
      <c r="Y77" t="s">
        <v>220</v>
      </c>
      <c r="AB77" s="37">
        <v>0.0017417824074074074</v>
      </c>
      <c r="AC77" s="37">
        <v>0.004228587962962963</v>
      </c>
      <c r="AG77" t="s">
        <v>175</v>
      </c>
      <c r="AI77">
        <v>3695034</v>
      </c>
      <c r="AL77" t="s">
        <v>221</v>
      </c>
    </row>
    <row r="78" spans="16:38" ht="12.75">
      <c r="P78">
        <v>14</v>
      </c>
      <c r="Q78">
        <v>15</v>
      </c>
      <c r="R78" t="s">
        <v>77</v>
      </c>
      <c r="S78">
        <v>1992</v>
      </c>
      <c r="U78" t="s">
        <v>56</v>
      </c>
      <c r="X78" s="37">
        <v>0.002498726851851852</v>
      </c>
      <c r="Y78" t="s">
        <v>222</v>
      </c>
      <c r="AB78" s="37">
        <v>0.0026134259259259257</v>
      </c>
      <c r="AC78" s="37">
        <v>0.005112152777777778</v>
      </c>
      <c r="AG78" t="s">
        <v>175</v>
      </c>
      <c r="AI78">
        <v>3695038</v>
      </c>
      <c r="AL78" t="s">
        <v>157</v>
      </c>
    </row>
    <row r="79" spans="16:38" ht="12.75">
      <c r="P79">
        <v>15</v>
      </c>
      <c r="Q79">
        <v>18</v>
      </c>
      <c r="R79" t="s">
        <v>68</v>
      </c>
      <c r="S79">
        <v>1993</v>
      </c>
      <c r="U79" t="s">
        <v>56</v>
      </c>
      <c r="X79" s="37">
        <v>0.0025025462962962965</v>
      </c>
      <c r="Y79" t="s">
        <v>223</v>
      </c>
      <c r="AB79" s="37">
        <v>0.0031311342592592593</v>
      </c>
      <c r="AC79" s="37">
        <v>0.005633680555555556</v>
      </c>
      <c r="AG79" t="s">
        <v>175</v>
      </c>
      <c r="AI79">
        <v>3695053</v>
      </c>
      <c r="AL79" t="s">
        <v>224</v>
      </c>
    </row>
    <row r="80" spans="16:38" ht="12.75">
      <c r="P80">
        <v>16</v>
      </c>
      <c r="Q80">
        <v>13</v>
      </c>
      <c r="R80" t="s">
        <v>73</v>
      </c>
      <c r="S80">
        <v>1987</v>
      </c>
      <c r="U80" t="s">
        <v>56</v>
      </c>
      <c r="X80" s="37">
        <v>0.0025181712962962966</v>
      </c>
      <c r="Y80" t="s">
        <v>225</v>
      </c>
      <c r="AB80" s="37">
        <v>0.0022665509259259258</v>
      </c>
      <c r="AC80" s="37">
        <v>0.004784722222222222</v>
      </c>
      <c r="AG80" t="s">
        <v>175</v>
      </c>
      <c r="AI80">
        <v>3695044</v>
      </c>
      <c r="AL80" t="s">
        <v>226</v>
      </c>
    </row>
    <row r="81" spans="16:38" ht="12.75">
      <c r="P81">
        <v>17</v>
      </c>
      <c r="Q81">
        <v>26</v>
      </c>
      <c r="R81" t="s">
        <v>76</v>
      </c>
      <c r="S81">
        <v>1995</v>
      </c>
      <c r="U81" t="s">
        <v>56</v>
      </c>
      <c r="X81" s="37">
        <v>0.0025199074074074073</v>
      </c>
      <c r="Y81" t="s">
        <v>227</v>
      </c>
      <c r="AB81" s="37">
        <v>0.004522222222222223</v>
      </c>
      <c r="AC81" s="37">
        <v>0.00704212962962963</v>
      </c>
      <c r="AG81" t="s">
        <v>175</v>
      </c>
      <c r="AI81">
        <v>3695060</v>
      </c>
      <c r="AL81" t="s">
        <v>228</v>
      </c>
    </row>
    <row r="82" spans="16:38" ht="12.75">
      <c r="P82">
        <v>18</v>
      </c>
      <c r="Q82">
        <v>14</v>
      </c>
      <c r="R82" t="s">
        <v>69</v>
      </c>
      <c r="S82">
        <v>1994</v>
      </c>
      <c r="U82" t="s">
        <v>56</v>
      </c>
      <c r="X82" s="37">
        <v>0.0025711805555555557</v>
      </c>
      <c r="Y82" t="s">
        <v>229</v>
      </c>
      <c r="AB82" s="37">
        <v>0.002436342592592593</v>
      </c>
      <c r="AC82" s="37">
        <v>0.005007523148148148</v>
      </c>
      <c r="AG82" t="s">
        <v>175</v>
      </c>
      <c r="AI82">
        <v>3695036</v>
      </c>
      <c r="AL82" t="s">
        <v>230</v>
      </c>
    </row>
    <row r="83" spans="16:38" ht="12.75">
      <c r="P83">
        <v>19</v>
      </c>
      <c r="Q83">
        <v>16</v>
      </c>
      <c r="R83" t="s">
        <v>75</v>
      </c>
      <c r="S83">
        <v>1993</v>
      </c>
      <c r="U83" t="s">
        <v>56</v>
      </c>
      <c r="X83" s="37">
        <v>0.0025850694444444445</v>
      </c>
      <c r="Y83" t="s">
        <v>231</v>
      </c>
      <c r="AB83" s="37">
        <v>0.0027846064814814812</v>
      </c>
      <c r="AC83" s="37">
        <v>0.005369675925925926</v>
      </c>
      <c r="AG83" t="s">
        <v>175</v>
      </c>
      <c r="AI83">
        <v>3695056</v>
      </c>
      <c r="AL83" t="s">
        <v>232</v>
      </c>
    </row>
    <row r="84" spans="16:38" ht="12.75">
      <c r="P84">
        <v>20</v>
      </c>
      <c r="Q84">
        <v>21</v>
      </c>
      <c r="R84" t="s">
        <v>80</v>
      </c>
      <c r="S84">
        <v>1994</v>
      </c>
      <c r="U84" t="s">
        <v>56</v>
      </c>
      <c r="X84" s="37">
        <v>0.002608449074074074</v>
      </c>
      <c r="Y84" t="s">
        <v>233</v>
      </c>
      <c r="AB84" s="37">
        <v>0.0036560185185185185</v>
      </c>
      <c r="AC84" s="37">
        <v>0.006264467592592593</v>
      </c>
      <c r="AG84" t="s">
        <v>175</v>
      </c>
      <c r="AI84">
        <v>3695059</v>
      </c>
      <c r="AL84" t="s">
        <v>234</v>
      </c>
    </row>
    <row r="85" spans="16:38" ht="12.75">
      <c r="P85">
        <v>21</v>
      </c>
      <c r="Q85">
        <v>12</v>
      </c>
      <c r="R85" t="s">
        <v>74</v>
      </c>
      <c r="S85">
        <v>1991</v>
      </c>
      <c r="U85" t="s">
        <v>56</v>
      </c>
      <c r="X85" s="37">
        <v>0.0026275462962962962</v>
      </c>
      <c r="Y85" t="s">
        <v>235</v>
      </c>
      <c r="AB85" s="37">
        <v>0.00208900462962963</v>
      </c>
      <c r="AC85" s="37">
        <v>0.004716550925925925</v>
      </c>
      <c r="AG85" t="s">
        <v>175</v>
      </c>
      <c r="AI85">
        <v>3695039</v>
      </c>
      <c r="AL85" t="s">
        <v>236</v>
      </c>
    </row>
    <row r="86" spans="16:38" ht="12.75">
      <c r="P86">
        <v>22</v>
      </c>
      <c r="Q86">
        <v>22</v>
      </c>
      <c r="R86" t="s">
        <v>78</v>
      </c>
      <c r="S86">
        <v>1993</v>
      </c>
      <c r="U86" t="s">
        <v>56</v>
      </c>
      <c r="X86" s="37">
        <v>0.002655439814814815</v>
      </c>
      <c r="Y86" t="s">
        <v>237</v>
      </c>
      <c r="AB86" s="37">
        <v>0.0038276620370370374</v>
      </c>
      <c r="AC86" s="37">
        <v>0.006483101851851852</v>
      </c>
      <c r="AG86" t="s">
        <v>175</v>
      </c>
      <c r="AI86">
        <v>3695055</v>
      </c>
      <c r="AL86" t="s">
        <v>238</v>
      </c>
    </row>
    <row r="87" spans="16:38" ht="12.75">
      <c r="P87">
        <v>23</v>
      </c>
      <c r="Q87">
        <v>17</v>
      </c>
      <c r="R87" t="s">
        <v>79</v>
      </c>
      <c r="S87">
        <v>1994</v>
      </c>
      <c r="U87" t="s">
        <v>56</v>
      </c>
      <c r="X87" s="37">
        <v>0.0026707175925925926</v>
      </c>
      <c r="Y87" t="s">
        <v>239</v>
      </c>
      <c r="AB87" s="37">
        <v>0.0029613425925925922</v>
      </c>
      <c r="AC87" s="37">
        <v>0.005632060185185184</v>
      </c>
      <c r="AG87" t="s">
        <v>175</v>
      </c>
      <c r="AI87">
        <v>3695058</v>
      </c>
      <c r="AL87" t="s">
        <v>240</v>
      </c>
    </row>
    <row r="88" spans="17:35" ht="12.75">
      <c r="Q88">
        <v>2</v>
      </c>
      <c r="R88" t="s">
        <v>57</v>
      </c>
      <c r="S88">
        <v>1987</v>
      </c>
      <c r="U88" t="s">
        <v>46</v>
      </c>
      <c r="X88" t="s">
        <v>164</v>
      </c>
      <c r="Y88" t="s">
        <v>241</v>
      </c>
      <c r="AB88" s="37">
        <v>0.00034722222222222224</v>
      </c>
      <c r="AC88" t="s">
        <v>164</v>
      </c>
      <c r="AF88" t="s">
        <v>242</v>
      </c>
      <c r="AG88" t="s">
        <v>175</v>
      </c>
      <c r="AI88">
        <v>3485203</v>
      </c>
    </row>
    <row r="89" spans="17:35" ht="12.75">
      <c r="Q89">
        <v>11</v>
      </c>
      <c r="R89" t="s">
        <v>71</v>
      </c>
      <c r="S89">
        <v>1993</v>
      </c>
      <c r="U89" t="s">
        <v>56</v>
      </c>
      <c r="X89" t="s">
        <v>164</v>
      </c>
      <c r="Y89" t="s">
        <v>241</v>
      </c>
      <c r="AB89" s="37">
        <v>0.0019097222222222222</v>
      </c>
      <c r="AC89" t="s">
        <v>164</v>
      </c>
      <c r="AF89" t="s">
        <v>242</v>
      </c>
      <c r="AG89" t="s">
        <v>175</v>
      </c>
      <c r="AI89">
        <v>3695043</v>
      </c>
    </row>
    <row r="90" spans="17:35" ht="12.75">
      <c r="Q90">
        <v>23</v>
      </c>
      <c r="R90" t="s">
        <v>81</v>
      </c>
      <c r="S90">
        <v>1991</v>
      </c>
      <c r="U90" t="s">
        <v>56</v>
      </c>
      <c r="X90" t="s">
        <v>164</v>
      </c>
      <c r="Y90" t="s">
        <v>241</v>
      </c>
      <c r="AB90" s="37">
        <v>0.003993055555555556</v>
      </c>
      <c r="AC90" t="s">
        <v>164</v>
      </c>
      <c r="AF90" t="s">
        <v>242</v>
      </c>
      <c r="AG90" t="s">
        <v>175</v>
      </c>
      <c r="AI90">
        <v>3695027</v>
      </c>
    </row>
  </sheetData>
  <mergeCells count="47">
    <mergeCell ref="H49:H50"/>
    <mergeCell ref="I49:L49"/>
    <mergeCell ref="A49:B50"/>
    <mergeCell ref="B54:G54"/>
    <mergeCell ref="H54:L54"/>
    <mergeCell ref="A51:B51"/>
    <mergeCell ref="C49:D50"/>
    <mergeCell ref="C51:D51"/>
    <mergeCell ref="E49:F49"/>
    <mergeCell ref="G49:G50"/>
    <mergeCell ref="B55:G55"/>
    <mergeCell ref="H55:L55"/>
    <mergeCell ref="B56:G56"/>
    <mergeCell ref="H56:L56"/>
    <mergeCell ref="K16:K17"/>
    <mergeCell ref="L16:L17"/>
    <mergeCell ref="D46:G46"/>
    <mergeCell ref="D47:G47"/>
    <mergeCell ref="H13:I13"/>
    <mergeCell ref="H14:I14"/>
    <mergeCell ref="A15:L15"/>
    <mergeCell ref="A16:A17"/>
    <mergeCell ref="B16:B17"/>
    <mergeCell ref="C16:C17"/>
    <mergeCell ref="D16:G17"/>
    <mergeCell ref="H16:H17"/>
    <mergeCell ref="I16:I17"/>
    <mergeCell ref="J16:J17"/>
    <mergeCell ref="A11:B11"/>
    <mergeCell ref="E11:G11"/>
    <mergeCell ref="H11:I11"/>
    <mergeCell ref="A12:D12"/>
    <mergeCell ref="E12:G12"/>
    <mergeCell ref="H12:I12"/>
    <mergeCell ref="A9:D9"/>
    <mergeCell ref="E9:G9"/>
    <mergeCell ref="A10:D10"/>
    <mergeCell ref="H10:I10"/>
    <mergeCell ref="A5:I5"/>
    <mergeCell ref="K5:L5"/>
    <mergeCell ref="A6:I6"/>
    <mergeCell ref="A8:D8"/>
    <mergeCell ref="H8:I8"/>
    <mergeCell ref="A1:K1"/>
    <mergeCell ref="A2:L2"/>
    <mergeCell ref="A3:K3"/>
    <mergeCell ref="A4:K4"/>
  </mergeCells>
  <hyperlinks>
    <hyperlink ref="A2" r:id="rId1" display="WWW.FIS-SKI.COM"/>
  </hyperlinks>
  <printOptions/>
  <pageMargins left="0.42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5"/>
  <sheetViews>
    <sheetView tabSelected="1" workbookViewId="0" topLeftCell="A40">
      <selection activeCell="M60" sqref="M60"/>
    </sheetView>
  </sheetViews>
  <sheetFormatPr defaultColWidth="9.00390625" defaultRowHeight="12.75"/>
  <cols>
    <col min="1" max="1" width="4.25390625" style="0" customWidth="1"/>
    <col min="3" max="3" width="5.375" style="0" customWidth="1"/>
    <col min="4" max="4" width="2.75390625" style="0" customWidth="1"/>
    <col min="7" max="7" width="6.375" style="0" customWidth="1"/>
    <col min="10" max="10" width="7.875" style="0" customWidth="1"/>
    <col min="11" max="11" width="11.25390625" style="0" customWidth="1"/>
  </cols>
  <sheetData>
    <row r="1" spans="1:12" ht="35.2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3"/>
    </row>
    <row r="2" spans="1:12" ht="12.75">
      <c r="A2" s="113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91"/>
    </row>
    <row r="3" spans="1:12" ht="15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4"/>
    </row>
    <row r="4" spans="1:12" ht="15.75">
      <c r="A4" s="116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4"/>
    </row>
    <row r="5" spans="1:12" ht="12.75">
      <c r="A5" s="118" t="s">
        <v>248</v>
      </c>
      <c r="B5" s="119"/>
      <c r="C5" s="119"/>
      <c r="D5" s="119"/>
      <c r="E5" s="119"/>
      <c r="F5" s="119"/>
      <c r="G5" s="119"/>
      <c r="H5" s="119"/>
      <c r="I5" s="119"/>
      <c r="J5" s="3"/>
      <c r="K5" s="120" t="s">
        <v>245</v>
      </c>
      <c r="L5" s="91"/>
    </row>
    <row r="6" spans="1:12" ht="12.75">
      <c r="A6" s="118" t="s">
        <v>137</v>
      </c>
      <c r="B6" s="102"/>
      <c r="C6" s="102"/>
      <c r="D6" s="102"/>
      <c r="E6" s="102"/>
      <c r="F6" s="102"/>
      <c r="G6" s="102"/>
      <c r="H6" s="102"/>
      <c r="I6" s="102"/>
      <c r="J6" s="8" t="s">
        <v>5</v>
      </c>
      <c r="K6" s="36">
        <v>0.4375</v>
      </c>
      <c r="L6" s="25"/>
    </row>
    <row r="7" spans="1:12" ht="12.75">
      <c r="A7" s="2"/>
      <c r="B7" s="3"/>
      <c r="C7" s="3"/>
      <c r="D7" s="3"/>
      <c r="E7" s="12"/>
      <c r="F7" s="12"/>
      <c r="G7" s="12"/>
      <c r="H7" s="12"/>
      <c r="I7" s="12"/>
      <c r="J7" s="9" t="s">
        <v>12</v>
      </c>
      <c r="K7" s="36">
        <v>0.4444444444444444</v>
      </c>
      <c r="L7" s="26"/>
    </row>
    <row r="8" spans="1:12" ht="12.75">
      <c r="A8" s="149" t="s">
        <v>2</v>
      </c>
      <c r="B8" s="138"/>
      <c r="C8" s="138"/>
      <c r="D8" s="138"/>
      <c r="E8" s="3"/>
      <c r="F8" s="3"/>
      <c r="G8" s="3"/>
      <c r="H8" s="138" t="s">
        <v>1</v>
      </c>
      <c r="I8" s="138"/>
      <c r="J8" s="3"/>
      <c r="K8" s="3"/>
      <c r="L8" s="4"/>
    </row>
    <row r="9" spans="1:12" ht="12.75">
      <c r="A9" s="149" t="s">
        <v>3</v>
      </c>
      <c r="B9" s="138"/>
      <c r="C9" s="138"/>
      <c r="D9" s="138"/>
      <c r="E9" s="139" t="s">
        <v>53</v>
      </c>
      <c r="F9" s="136"/>
      <c r="G9" s="136"/>
      <c r="H9" s="29" t="s">
        <v>6</v>
      </c>
      <c r="I9" s="29"/>
      <c r="J9" s="29"/>
      <c r="K9" s="3"/>
      <c r="L9" s="7" t="s">
        <v>142</v>
      </c>
    </row>
    <row r="10" spans="1:12" ht="12.75">
      <c r="A10" s="149" t="s">
        <v>25</v>
      </c>
      <c r="B10" s="138"/>
      <c r="C10" s="138"/>
      <c r="D10" s="138"/>
      <c r="E10" s="13"/>
      <c r="F10" s="3"/>
      <c r="G10" s="3"/>
      <c r="H10" s="139" t="s">
        <v>7</v>
      </c>
      <c r="I10" s="136"/>
      <c r="J10" s="3"/>
      <c r="K10" s="3"/>
      <c r="L10" s="7" t="s">
        <v>32</v>
      </c>
    </row>
    <row r="11" spans="1:12" ht="12.75">
      <c r="A11" s="151" t="s">
        <v>26</v>
      </c>
      <c r="B11" s="136"/>
      <c r="C11" s="28"/>
      <c r="D11" s="3"/>
      <c r="E11" s="138" t="s">
        <v>28</v>
      </c>
      <c r="F11" s="138"/>
      <c r="G11" s="138"/>
      <c r="H11" s="139" t="s">
        <v>8</v>
      </c>
      <c r="I11" s="136"/>
      <c r="J11" s="3"/>
      <c r="K11" s="3"/>
      <c r="L11" s="7" t="s">
        <v>33</v>
      </c>
    </row>
    <row r="12" spans="1:12" ht="12.75">
      <c r="A12" s="149" t="s">
        <v>4</v>
      </c>
      <c r="B12" s="138"/>
      <c r="C12" s="138"/>
      <c r="D12" s="138"/>
      <c r="E12" s="138" t="s">
        <v>29</v>
      </c>
      <c r="F12" s="138"/>
      <c r="G12" s="138"/>
      <c r="H12" s="139" t="s">
        <v>9</v>
      </c>
      <c r="I12" s="136"/>
      <c r="J12" s="3"/>
      <c r="K12" s="3"/>
      <c r="L12" s="7" t="s">
        <v>34</v>
      </c>
    </row>
    <row r="13" spans="1:12" ht="12.75">
      <c r="A13" s="2" t="s">
        <v>249</v>
      </c>
      <c r="B13" s="3"/>
      <c r="C13" s="3"/>
      <c r="D13" s="3"/>
      <c r="E13" s="3"/>
      <c r="F13" s="3"/>
      <c r="G13" s="3"/>
      <c r="H13" s="139" t="s">
        <v>10</v>
      </c>
      <c r="I13" s="136"/>
      <c r="J13" s="3"/>
      <c r="K13" s="3"/>
      <c r="L13" s="7" t="s">
        <v>138</v>
      </c>
    </row>
    <row r="14" spans="1:12" ht="12.75">
      <c r="A14" s="5"/>
      <c r="B14" s="6"/>
      <c r="C14" s="6"/>
      <c r="D14" s="6"/>
      <c r="E14" s="6"/>
      <c r="F14" s="6"/>
      <c r="G14" s="6"/>
      <c r="H14" s="152" t="s">
        <v>11</v>
      </c>
      <c r="I14" s="152"/>
      <c r="J14" s="6"/>
      <c r="K14" s="6"/>
      <c r="L14" s="14">
        <v>1</v>
      </c>
    </row>
    <row r="15" spans="1:12" ht="12.75">
      <c r="A15" s="153" t="s">
        <v>143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ht="12.75">
      <c r="A16" s="97" t="s">
        <v>47</v>
      </c>
      <c r="B16" s="156" t="s">
        <v>30</v>
      </c>
      <c r="C16" s="157" t="s">
        <v>48</v>
      </c>
      <c r="D16" s="92" t="s">
        <v>6</v>
      </c>
      <c r="E16" s="159"/>
      <c r="F16" s="159"/>
      <c r="G16" s="160"/>
      <c r="H16" s="131" t="s">
        <v>38</v>
      </c>
      <c r="I16" s="131" t="s">
        <v>52</v>
      </c>
      <c r="J16" s="131" t="s">
        <v>51</v>
      </c>
      <c r="K16" s="98" t="s">
        <v>49</v>
      </c>
      <c r="L16" s="129" t="s">
        <v>50</v>
      </c>
    </row>
    <row r="17" spans="1:35" ht="12.75">
      <c r="A17" s="97"/>
      <c r="B17" s="156"/>
      <c r="C17" s="158"/>
      <c r="D17" s="161"/>
      <c r="E17" s="162"/>
      <c r="F17" s="162"/>
      <c r="G17" s="163"/>
      <c r="H17" s="150"/>
      <c r="I17" s="150"/>
      <c r="J17" s="150"/>
      <c r="K17" s="98"/>
      <c r="L17" s="130"/>
      <c r="M17" t="s">
        <v>55</v>
      </c>
      <c r="AH17" t="s">
        <v>288</v>
      </c>
      <c r="AI17" t="s">
        <v>289</v>
      </c>
    </row>
    <row r="18" spans="1:34" ht="12.75">
      <c r="A18" s="20">
        <v>1</v>
      </c>
      <c r="B18" s="77">
        <v>3480503</v>
      </c>
      <c r="C18" s="20">
        <v>1</v>
      </c>
      <c r="D18" s="77" t="s">
        <v>39</v>
      </c>
      <c r="E18" s="77"/>
      <c r="F18" s="77"/>
      <c r="G18" s="77"/>
      <c r="H18" s="20">
        <v>1987</v>
      </c>
      <c r="I18" s="20" t="s">
        <v>46</v>
      </c>
      <c r="J18" s="38">
        <v>0.0019630787037037034</v>
      </c>
      <c r="K18" s="38">
        <v>0</v>
      </c>
      <c r="L18" s="20">
        <v>100.28</v>
      </c>
      <c r="N18">
        <v>74.85</v>
      </c>
      <c r="P18" s="38">
        <v>0.0019630787037037034</v>
      </c>
      <c r="R18">
        <f>MINUTE(P18)</f>
        <v>2</v>
      </c>
      <c r="S18">
        <v>49.6</v>
      </c>
      <c r="T18">
        <f>R18*60+S18</f>
        <v>169.6</v>
      </c>
      <c r="AH18" t="s">
        <v>290</v>
      </c>
    </row>
    <row r="19" spans="1:34" ht="12.75">
      <c r="A19" s="20">
        <v>2</v>
      </c>
      <c r="B19" s="77">
        <v>3660034</v>
      </c>
      <c r="C19" s="20">
        <v>3</v>
      </c>
      <c r="D19" s="77" t="s">
        <v>120</v>
      </c>
      <c r="E19" s="77"/>
      <c r="F19" s="77"/>
      <c r="G19" s="77"/>
      <c r="H19" s="20">
        <v>1990</v>
      </c>
      <c r="I19" s="20" t="s">
        <v>83</v>
      </c>
      <c r="J19" s="38">
        <v>0.001970486111111111</v>
      </c>
      <c r="K19" s="15" t="s">
        <v>254</v>
      </c>
      <c r="L19" s="27">
        <f>100.28+U19</f>
        <v>104.5252830188679</v>
      </c>
      <c r="N19">
        <v>106.66</v>
      </c>
      <c r="P19" s="38">
        <v>0.001970486111111111</v>
      </c>
      <c r="R19">
        <f aca="true" t="shared" si="0" ref="R19:R64">MINUTE(P19)</f>
        <v>2</v>
      </c>
      <c r="S19">
        <v>50.2</v>
      </c>
      <c r="T19">
        <f aca="true" t="shared" si="1" ref="T19:T64">R19*60+S19</f>
        <v>170.2</v>
      </c>
      <c r="U19" s="45">
        <f>((1200*T19)/169.6)-1200</f>
        <v>4.2452830188678945</v>
      </c>
      <c r="AH19" t="s">
        <v>291</v>
      </c>
    </row>
    <row r="20" spans="1:34" ht="12.75">
      <c r="A20" s="20">
        <v>3</v>
      </c>
      <c r="B20" s="77">
        <v>3690062</v>
      </c>
      <c r="C20" s="20">
        <v>17</v>
      </c>
      <c r="D20" s="77" t="s">
        <v>107</v>
      </c>
      <c r="E20" s="77"/>
      <c r="F20" s="77"/>
      <c r="G20" s="77"/>
      <c r="H20" s="20">
        <v>1987</v>
      </c>
      <c r="I20" s="20" t="s">
        <v>37</v>
      </c>
      <c r="J20" s="38">
        <v>0.001975925925925926</v>
      </c>
      <c r="K20" s="15" t="s">
        <v>255</v>
      </c>
      <c r="L20" s="27">
        <f aca="true" t="shared" si="2" ref="L20:L50">100.28+U20</f>
        <v>108.06301886792451</v>
      </c>
      <c r="N20">
        <v>194.53</v>
      </c>
      <c r="P20" s="38">
        <v>0.001975925925925926</v>
      </c>
      <c r="R20">
        <f t="shared" si="0"/>
        <v>2</v>
      </c>
      <c r="S20">
        <v>50.7</v>
      </c>
      <c r="T20">
        <f t="shared" si="1"/>
        <v>170.7</v>
      </c>
      <c r="U20" s="45">
        <f aca="true" t="shared" si="3" ref="U20:U50">((1200*T20)/169.6)-1200</f>
        <v>7.783018867924511</v>
      </c>
      <c r="AH20" t="s">
        <v>292</v>
      </c>
    </row>
    <row r="21" spans="1:34" ht="12.75">
      <c r="A21" s="20">
        <v>4</v>
      </c>
      <c r="B21" s="77">
        <v>3690063</v>
      </c>
      <c r="C21" s="20">
        <v>12</v>
      </c>
      <c r="D21" s="77" t="s">
        <v>102</v>
      </c>
      <c r="E21" s="77"/>
      <c r="F21" s="77"/>
      <c r="G21" s="77"/>
      <c r="H21" s="20">
        <v>1992</v>
      </c>
      <c r="I21" s="20" t="s">
        <v>37</v>
      </c>
      <c r="J21" s="38">
        <v>0.00198125</v>
      </c>
      <c r="K21" s="15" t="s">
        <v>256</v>
      </c>
      <c r="L21" s="27">
        <f t="shared" si="2"/>
        <v>111.60075471698113</v>
      </c>
      <c r="N21">
        <f>SUM(N18:N20)/3.75</f>
        <v>100.27733333333332</v>
      </c>
      <c r="P21" s="38">
        <v>0.00198125</v>
      </c>
      <c r="R21">
        <f t="shared" si="0"/>
        <v>2</v>
      </c>
      <c r="S21">
        <v>51.2</v>
      </c>
      <c r="T21">
        <f t="shared" si="1"/>
        <v>171.2</v>
      </c>
      <c r="U21" s="45">
        <f t="shared" si="3"/>
        <v>11.320754716981128</v>
      </c>
      <c r="AH21" t="s">
        <v>293</v>
      </c>
    </row>
    <row r="22" spans="1:34" ht="12.75">
      <c r="A22" s="20">
        <v>5</v>
      </c>
      <c r="B22" s="77">
        <v>3690035</v>
      </c>
      <c r="C22" s="20">
        <v>9</v>
      </c>
      <c r="D22" s="77" t="s">
        <v>98</v>
      </c>
      <c r="E22" s="77"/>
      <c r="F22" s="77"/>
      <c r="G22" s="77"/>
      <c r="H22" s="20">
        <v>1990</v>
      </c>
      <c r="I22" s="20" t="s">
        <v>37</v>
      </c>
      <c r="J22" s="38">
        <v>0.0020255787037037035</v>
      </c>
      <c r="K22" s="15" t="s">
        <v>257</v>
      </c>
      <c r="L22" s="27">
        <f t="shared" si="2"/>
        <v>138.48754716981128</v>
      </c>
      <c r="P22" s="38">
        <v>0.0020255787037037035</v>
      </c>
      <c r="R22">
        <f t="shared" si="0"/>
        <v>2</v>
      </c>
      <c r="S22">
        <v>55</v>
      </c>
      <c r="T22">
        <f t="shared" si="1"/>
        <v>175</v>
      </c>
      <c r="U22" s="45">
        <f t="shared" si="3"/>
        <v>38.20754716981128</v>
      </c>
      <c r="AH22" t="s">
        <v>294</v>
      </c>
    </row>
    <row r="23" spans="1:35" ht="12.75">
      <c r="A23" s="20">
        <v>6</v>
      </c>
      <c r="B23" s="77">
        <v>3690025</v>
      </c>
      <c r="C23" s="20">
        <v>11</v>
      </c>
      <c r="D23" s="77" t="s">
        <v>96</v>
      </c>
      <c r="E23" s="77"/>
      <c r="F23" s="77"/>
      <c r="G23" s="77"/>
      <c r="H23" s="20">
        <v>1987</v>
      </c>
      <c r="I23" s="20" t="s">
        <v>37</v>
      </c>
      <c r="J23" s="38">
        <v>0.0020277777777777777</v>
      </c>
      <c r="K23" s="15" t="s">
        <v>258</v>
      </c>
      <c r="L23" s="27">
        <f t="shared" si="2"/>
        <v>139.90264150943406</v>
      </c>
      <c r="P23" s="38">
        <v>0.0020277777777777777</v>
      </c>
      <c r="R23">
        <f t="shared" si="0"/>
        <v>2</v>
      </c>
      <c r="S23">
        <v>55.2</v>
      </c>
      <c r="T23">
        <f t="shared" si="1"/>
        <v>175.2</v>
      </c>
      <c r="U23" s="45">
        <f t="shared" si="3"/>
        <v>39.62264150943406</v>
      </c>
      <c r="W23" s="37"/>
      <c r="X23" s="37"/>
      <c r="AA23" s="37"/>
      <c r="AB23" s="37"/>
      <c r="AH23" t="s">
        <v>295</v>
      </c>
      <c r="AI23" t="s">
        <v>296</v>
      </c>
    </row>
    <row r="24" spans="1:34" ht="12.75">
      <c r="A24" s="20">
        <v>7</v>
      </c>
      <c r="B24" s="77">
        <v>3690050</v>
      </c>
      <c r="C24" s="20">
        <v>6</v>
      </c>
      <c r="D24" s="77" t="s">
        <v>99</v>
      </c>
      <c r="E24" s="77"/>
      <c r="F24" s="77"/>
      <c r="G24" s="77"/>
      <c r="H24" s="20">
        <v>1992</v>
      </c>
      <c r="I24" s="20" t="s">
        <v>37</v>
      </c>
      <c r="J24" s="38">
        <v>0.002038310185185185</v>
      </c>
      <c r="K24" s="15" t="s">
        <v>259</v>
      </c>
      <c r="L24" s="27">
        <f t="shared" si="2"/>
        <v>146.2705660377358</v>
      </c>
      <c r="P24" s="38">
        <v>0.002038310185185185</v>
      </c>
      <c r="R24">
        <f t="shared" si="0"/>
        <v>2</v>
      </c>
      <c r="S24">
        <v>56.1</v>
      </c>
      <c r="T24">
        <f t="shared" si="1"/>
        <v>176.1</v>
      </c>
      <c r="U24" s="45">
        <f t="shared" si="3"/>
        <v>45.99056603773579</v>
      </c>
      <c r="W24" s="37"/>
      <c r="AA24" s="37"/>
      <c r="AB24" s="37"/>
      <c r="AH24" t="s">
        <v>297</v>
      </c>
    </row>
    <row r="25" spans="1:34" ht="12.75">
      <c r="A25" s="20">
        <v>8</v>
      </c>
      <c r="B25" s="77">
        <v>3690002</v>
      </c>
      <c r="C25" s="20">
        <v>14</v>
      </c>
      <c r="D25" s="77" t="s">
        <v>89</v>
      </c>
      <c r="E25" s="77"/>
      <c r="F25" s="77"/>
      <c r="G25" s="77"/>
      <c r="H25" s="20">
        <v>1980</v>
      </c>
      <c r="I25" s="20" t="s">
        <v>37</v>
      </c>
      <c r="J25" s="38">
        <v>0.0020438657407407406</v>
      </c>
      <c r="K25" s="15" t="s">
        <v>260</v>
      </c>
      <c r="L25" s="27">
        <f t="shared" si="2"/>
        <v>149.8083018867924</v>
      </c>
      <c r="P25" s="38">
        <v>0.0020438657407407406</v>
      </c>
      <c r="R25">
        <f t="shared" si="0"/>
        <v>2</v>
      </c>
      <c r="S25">
        <v>56.6</v>
      </c>
      <c r="T25">
        <f t="shared" si="1"/>
        <v>176.6</v>
      </c>
      <c r="U25" s="45">
        <f t="shared" si="3"/>
        <v>49.528301886792406</v>
      </c>
      <c r="W25" s="37"/>
      <c r="AA25" s="37"/>
      <c r="AB25" s="37"/>
      <c r="AH25" t="s">
        <v>298</v>
      </c>
    </row>
    <row r="26" spans="1:34" ht="12.75">
      <c r="A26" s="20">
        <v>9</v>
      </c>
      <c r="B26" s="77">
        <v>3690066</v>
      </c>
      <c r="C26" s="20">
        <v>15</v>
      </c>
      <c r="D26" s="77" t="s">
        <v>103</v>
      </c>
      <c r="E26" s="77"/>
      <c r="F26" s="77"/>
      <c r="G26" s="77"/>
      <c r="H26" s="20">
        <v>1991</v>
      </c>
      <c r="I26" s="20" t="s">
        <v>37</v>
      </c>
      <c r="J26" s="38">
        <v>0.0020462962962962965</v>
      </c>
      <c r="K26" s="15" t="s">
        <v>261</v>
      </c>
      <c r="L26" s="27">
        <f t="shared" si="2"/>
        <v>151.2233962264152</v>
      </c>
      <c r="P26" s="38">
        <v>0.0020462962962962965</v>
      </c>
      <c r="R26">
        <f t="shared" si="0"/>
        <v>2</v>
      </c>
      <c r="S26">
        <v>56.8</v>
      </c>
      <c r="T26">
        <f t="shared" si="1"/>
        <v>176.8</v>
      </c>
      <c r="U26" s="45">
        <f t="shared" si="3"/>
        <v>50.94339622641519</v>
      </c>
      <c r="W26" s="37"/>
      <c r="AA26" s="37"/>
      <c r="AB26" s="37"/>
      <c r="AH26" t="s">
        <v>299</v>
      </c>
    </row>
    <row r="27" spans="1:34" ht="12.75">
      <c r="A27" s="20">
        <v>10</v>
      </c>
      <c r="B27" s="77">
        <v>3690073</v>
      </c>
      <c r="C27" s="20">
        <v>35</v>
      </c>
      <c r="D27" s="77" t="s">
        <v>90</v>
      </c>
      <c r="E27" s="77"/>
      <c r="F27" s="77"/>
      <c r="G27" s="77"/>
      <c r="H27" s="20">
        <v>1992</v>
      </c>
      <c r="I27" s="20" t="s">
        <v>37</v>
      </c>
      <c r="J27" s="38">
        <v>0.0020481481481481483</v>
      </c>
      <c r="K27" s="15" t="s">
        <v>262</v>
      </c>
      <c r="L27" s="27">
        <f t="shared" si="2"/>
        <v>152.63849056603775</v>
      </c>
      <c r="P27" s="38">
        <v>0.0020481481481481483</v>
      </c>
      <c r="R27">
        <f t="shared" si="0"/>
        <v>2</v>
      </c>
      <c r="S27">
        <v>57</v>
      </c>
      <c r="T27">
        <f t="shared" si="1"/>
        <v>177</v>
      </c>
      <c r="U27" s="45">
        <f t="shared" si="3"/>
        <v>52.358490566037744</v>
      </c>
      <c r="W27" s="37"/>
      <c r="AA27" s="37"/>
      <c r="AB27" s="37"/>
      <c r="AH27" t="s">
        <v>300</v>
      </c>
    </row>
    <row r="28" spans="1:34" ht="12.75">
      <c r="A28" s="20">
        <v>11</v>
      </c>
      <c r="B28" s="77">
        <v>3660021</v>
      </c>
      <c r="C28" s="20">
        <v>2</v>
      </c>
      <c r="D28" s="77" t="s">
        <v>118</v>
      </c>
      <c r="E28" s="77"/>
      <c r="F28" s="77"/>
      <c r="G28" s="77"/>
      <c r="H28" s="20">
        <v>1986</v>
      </c>
      <c r="I28" s="20" t="s">
        <v>83</v>
      </c>
      <c r="J28" s="38">
        <v>0.0020509259259259257</v>
      </c>
      <c r="K28" s="15" t="s">
        <v>263</v>
      </c>
      <c r="L28" s="27">
        <f t="shared" si="2"/>
        <v>154.05358490566053</v>
      </c>
      <c r="P28" s="38">
        <v>0.0020509259259259257</v>
      </c>
      <c r="R28">
        <f t="shared" si="0"/>
        <v>2</v>
      </c>
      <c r="S28">
        <v>57.2</v>
      </c>
      <c r="T28">
        <f t="shared" si="1"/>
        <v>177.2</v>
      </c>
      <c r="U28" s="45">
        <f t="shared" si="3"/>
        <v>53.77358490566053</v>
      </c>
      <c r="W28" s="37"/>
      <c r="AA28" s="37"/>
      <c r="AB28" s="37"/>
      <c r="AH28" t="s">
        <v>301</v>
      </c>
    </row>
    <row r="29" spans="1:34" ht="12.75">
      <c r="A29" s="20">
        <v>12</v>
      </c>
      <c r="B29" s="77">
        <v>3690065</v>
      </c>
      <c r="C29" s="20">
        <v>7</v>
      </c>
      <c r="D29" s="77" t="s">
        <v>116</v>
      </c>
      <c r="E29" s="77"/>
      <c r="F29" s="77"/>
      <c r="G29" s="77"/>
      <c r="H29" s="20">
        <v>1987</v>
      </c>
      <c r="I29" s="20" t="s">
        <v>37</v>
      </c>
      <c r="J29" s="38">
        <v>0.0020533564814814815</v>
      </c>
      <c r="K29" s="15" t="s">
        <v>264</v>
      </c>
      <c r="L29" s="27">
        <f t="shared" si="2"/>
        <v>155.46867924528308</v>
      </c>
      <c r="P29" s="38">
        <v>0.0020533564814814815</v>
      </c>
      <c r="R29">
        <f t="shared" si="0"/>
        <v>2</v>
      </c>
      <c r="S29">
        <v>57.4</v>
      </c>
      <c r="T29">
        <f t="shared" si="1"/>
        <v>177.4</v>
      </c>
      <c r="U29" s="45">
        <f t="shared" si="3"/>
        <v>55.18867924528308</v>
      </c>
      <c r="W29" s="37"/>
      <c r="AA29" s="37"/>
      <c r="AB29" s="37"/>
      <c r="AH29" t="s">
        <v>302</v>
      </c>
    </row>
    <row r="30" spans="1:34" ht="12.75">
      <c r="A30" s="20">
        <v>13</v>
      </c>
      <c r="B30" s="77">
        <v>3690026</v>
      </c>
      <c r="C30" s="20">
        <v>8</v>
      </c>
      <c r="D30" s="77" t="s">
        <v>87</v>
      </c>
      <c r="E30" s="77"/>
      <c r="F30" s="77"/>
      <c r="G30" s="77"/>
      <c r="H30" s="20">
        <v>1989</v>
      </c>
      <c r="I30" s="20" t="s">
        <v>37</v>
      </c>
      <c r="J30" s="38">
        <v>0.0020585648148148147</v>
      </c>
      <c r="K30" s="15" t="s">
        <v>265</v>
      </c>
      <c r="L30" s="27">
        <f t="shared" si="2"/>
        <v>159.0064150943397</v>
      </c>
      <c r="P30" s="38">
        <v>0.0020585648148148147</v>
      </c>
      <c r="R30">
        <f t="shared" si="0"/>
        <v>2</v>
      </c>
      <c r="S30">
        <v>57.9</v>
      </c>
      <c r="T30">
        <f t="shared" si="1"/>
        <v>177.9</v>
      </c>
      <c r="U30" s="45">
        <f t="shared" si="3"/>
        <v>58.7264150943397</v>
      </c>
      <c r="W30" s="37"/>
      <c r="AA30" s="37"/>
      <c r="AB30" s="37"/>
      <c r="AH30" t="s">
        <v>303</v>
      </c>
    </row>
    <row r="31" spans="1:34" ht="12.75">
      <c r="A31" s="20">
        <v>14</v>
      </c>
      <c r="B31" s="77">
        <v>3481997</v>
      </c>
      <c r="C31" s="20">
        <v>29</v>
      </c>
      <c r="D31" s="77" t="s">
        <v>43</v>
      </c>
      <c r="E31" s="77"/>
      <c r="F31" s="77"/>
      <c r="G31" s="77"/>
      <c r="H31" s="20">
        <v>1982</v>
      </c>
      <c r="I31" s="20" t="s">
        <v>46</v>
      </c>
      <c r="J31" s="38">
        <v>0.0020966435185185185</v>
      </c>
      <c r="K31" s="15" t="s">
        <v>266</v>
      </c>
      <c r="L31" s="27">
        <f t="shared" si="2"/>
        <v>181.64792452830196</v>
      </c>
      <c r="P31" s="38">
        <v>0.0020966435185185185</v>
      </c>
      <c r="R31">
        <f t="shared" si="0"/>
        <v>3</v>
      </c>
      <c r="S31">
        <v>1.1</v>
      </c>
      <c r="T31">
        <f t="shared" si="1"/>
        <v>181.1</v>
      </c>
      <c r="U31" s="45">
        <f t="shared" si="3"/>
        <v>81.36792452830196</v>
      </c>
      <c r="W31" s="37"/>
      <c r="AA31" s="37"/>
      <c r="AB31" s="37"/>
      <c r="AH31" t="s">
        <v>304</v>
      </c>
    </row>
    <row r="32" spans="1:34" ht="12.75">
      <c r="A32" s="20">
        <v>15</v>
      </c>
      <c r="B32" s="77">
        <v>3690076</v>
      </c>
      <c r="C32" s="20">
        <v>37</v>
      </c>
      <c r="D32" s="77" t="s">
        <v>110</v>
      </c>
      <c r="E32" s="77"/>
      <c r="F32" s="77"/>
      <c r="G32" s="77"/>
      <c r="H32" s="20">
        <v>1993</v>
      </c>
      <c r="I32" s="20" t="s">
        <v>37</v>
      </c>
      <c r="J32" s="38">
        <v>0.002104513888888889</v>
      </c>
      <c r="K32" s="15" t="s">
        <v>267</v>
      </c>
      <c r="L32" s="27">
        <f t="shared" si="2"/>
        <v>186.60075471698113</v>
      </c>
      <c r="P32" s="38">
        <v>0.002104513888888889</v>
      </c>
      <c r="R32">
        <f t="shared" si="0"/>
        <v>3</v>
      </c>
      <c r="S32">
        <v>1.8</v>
      </c>
      <c r="T32">
        <f t="shared" si="1"/>
        <v>181.8</v>
      </c>
      <c r="U32" s="45">
        <f t="shared" si="3"/>
        <v>86.32075471698113</v>
      </c>
      <c r="W32" s="37"/>
      <c r="AA32" s="37"/>
      <c r="AB32" s="37"/>
      <c r="AH32" t="s">
        <v>305</v>
      </c>
    </row>
    <row r="33" spans="1:28" ht="12.75">
      <c r="A33" s="20">
        <v>16</v>
      </c>
      <c r="B33" s="77">
        <v>3690044</v>
      </c>
      <c r="C33" s="20">
        <v>13</v>
      </c>
      <c r="D33" s="77" t="s">
        <v>91</v>
      </c>
      <c r="E33" s="77"/>
      <c r="F33" s="77"/>
      <c r="G33" s="77"/>
      <c r="H33" s="20">
        <v>1992</v>
      </c>
      <c r="I33" s="20" t="s">
        <v>37</v>
      </c>
      <c r="J33" s="38">
        <v>0.002108101851851852</v>
      </c>
      <c r="K33" s="15" t="s">
        <v>268</v>
      </c>
      <c r="L33" s="27">
        <f t="shared" si="2"/>
        <v>188.7233962264152</v>
      </c>
      <c r="P33" s="38">
        <v>0.002108101851851852</v>
      </c>
      <c r="R33">
        <f t="shared" si="0"/>
        <v>3</v>
      </c>
      <c r="S33">
        <v>2.1</v>
      </c>
      <c r="T33">
        <f t="shared" si="1"/>
        <v>182.1</v>
      </c>
      <c r="U33" s="45">
        <f t="shared" si="3"/>
        <v>88.44339622641519</v>
      </c>
      <c r="W33" s="37"/>
      <c r="AA33" s="37"/>
      <c r="AB33" s="37"/>
    </row>
    <row r="34" spans="1:28" ht="12.75">
      <c r="A34" s="20">
        <v>17</v>
      </c>
      <c r="B34" s="77">
        <v>3690034</v>
      </c>
      <c r="C34" s="20">
        <v>10</v>
      </c>
      <c r="D34" s="77" t="s">
        <v>93</v>
      </c>
      <c r="E34" s="77"/>
      <c r="F34" s="77"/>
      <c r="G34" s="77"/>
      <c r="H34" s="20">
        <v>1989</v>
      </c>
      <c r="I34" s="20" t="s">
        <v>37</v>
      </c>
      <c r="J34" s="38">
        <v>0.0021082175925925925</v>
      </c>
      <c r="K34" s="15" t="s">
        <v>269</v>
      </c>
      <c r="L34" s="27">
        <f t="shared" si="2"/>
        <v>188.7233962264152</v>
      </c>
      <c r="P34" s="38">
        <v>0.0021082175925925925</v>
      </c>
      <c r="R34">
        <f t="shared" si="0"/>
        <v>3</v>
      </c>
      <c r="S34">
        <v>2.1</v>
      </c>
      <c r="T34">
        <f t="shared" si="1"/>
        <v>182.1</v>
      </c>
      <c r="U34" s="45">
        <f t="shared" si="3"/>
        <v>88.44339622641519</v>
      </c>
      <c r="W34" s="37"/>
      <c r="AA34" s="37"/>
      <c r="AB34" s="37"/>
    </row>
    <row r="35" spans="1:35" ht="12.75">
      <c r="A35" s="20">
        <v>18</v>
      </c>
      <c r="B35" s="77">
        <v>3690077</v>
      </c>
      <c r="C35" s="20">
        <v>30</v>
      </c>
      <c r="D35" s="77" t="s">
        <v>104</v>
      </c>
      <c r="E35" s="77"/>
      <c r="F35" s="77"/>
      <c r="G35" s="77"/>
      <c r="H35" s="20">
        <v>1989</v>
      </c>
      <c r="I35" s="20" t="s">
        <v>37</v>
      </c>
      <c r="J35" s="38">
        <v>0.0021217592592592594</v>
      </c>
      <c r="K35" s="15" t="s">
        <v>270</v>
      </c>
      <c r="L35" s="27">
        <f t="shared" si="2"/>
        <v>197.21396226415098</v>
      </c>
      <c r="P35" s="38">
        <v>0.0021217592592592594</v>
      </c>
      <c r="R35">
        <f t="shared" si="0"/>
        <v>3</v>
      </c>
      <c r="S35">
        <v>3.3</v>
      </c>
      <c r="T35">
        <f t="shared" si="1"/>
        <v>183.3</v>
      </c>
      <c r="U35" s="45">
        <f t="shared" si="3"/>
        <v>96.93396226415098</v>
      </c>
      <c r="W35" s="37"/>
      <c r="AA35" s="37"/>
      <c r="AB35" s="37"/>
      <c r="AH35" t="s">
        <v>306</v>
      </c>
      <c r="AI35" t="s">
        <v>253</v>
      </c>
    </row>
    <row r="36" spans="1:35" ht="12.75">
      <c r="A36" s="20">
        <v>19</v>
      </c>
      <c r="B36" s="77">
        <v>3690049</v>
      </c>
      <c r="C36" s="20">
        <v>22</v>
      </c>
      <c r="D36" s="77" t="s">
        <v>88</v>
      </c>
      <c r="E36" s="77"/>
      <c r="F36" s="77"/>
      <c r="G36" s="77"/>
      <c r="H36" s="20">
        <v>1989</v>
      </c>
      <c r="I36" s="20" t="s">
        <v>37</v>
      </c>
      <c r="J36" s="38">
        <v>0.002123148148148148</v>
      </c>
      <c r="K36" s="15" t="s">
        <v>271</v>
      </c>
      <c r="L36" s="27">
        <f t="shared" si="2"/>
        <v>197.92150943396226</v>
      </c>
      <c r="P36" s="38">
        <v>0.002123148148148148</v>
      </c>
      <c r="R36">
        <f t="shared" si="0"/>
        <v>3</v>
      </c>
      <c r="S36">
        <v>3.4</v>
      </c>
      <c r="T36">
        <f t="shared" si="1"/>
        <v>183.4</v>
      </c>
      <c r="U36" s="45">
        <f t="shared" si="3"/>
        <v>97.64150943396226</v>
      </c>
      <c r="W36" s="37"/>
      <c r="AA36" s="37"/>
      <c r="AB36" s="37"/>
      <c r="AH36" t="s">
        <v>307</v>
      </c>
      <c r="AI36" t="s">
        <v>308</v>
      </c>
    </row>
    <row r="37" spans="1:28" ht="12.75">
      <c r="A37" s="20">
        <v>20</v>
      </c>
      <c r="B37" s="77">
        <v>3482006</v>
      </c>
      <c r="C37" s="20">
        <v>36</v>
      </c>
      <c r="D37" s="77" t="s">
        <v>42</v>
      </c>
      <c r="E37" s="77"/>
      <c r="F37" s="77"/>
      <c r="G37" s="77"/>
      <c r="H37" s="20">
        <v>1991</v>
      </c>
      <c r="I37" s="20" t="s">
        <v>40</v>
      </c>
      <c r="J37" s="38">
        <v>0.0021375</v>
      </c>
      <c r="K37" s="15" t="s">
        <v>272</v>
      </c>
      <c r="L37" s="27">
        <f t="shared" si="2"/>
        <v>207.11962264150955</v>
      </c>
      <c r="P37" s="38">
        <v>0.0021375</v>
      </c>
      <c r="R37">
        <f t="shared" si="0"/>
        <v>3</v>
      </c>
      <c r="S37">
        <v>4.7</v>
      </c>
      <c r="T37">
        <f t="shared" si="1"/>
        <v>184.7</v>
      </c>
      <c r="U37" s="45">
        <f t="shared" si="3"/>
        <v>106.83962264150955</v>
      </c>
      <c r="W37" s="37"/>
      <c r="AA37" s="37"/>
      <c r="AB37" s="37"/>
    </row>
    <row r="38" spans="1:47" ht="12.75">
      <c r="A38" s="20">
        <v>21</v>
      </c>
      <c r="B38" s="77">
        <v>3690061</v>
      </c>
      <c r="C38" s="20">
        <v>26</v>
      </c>
      <c r="D38" s="77" t="s">
        <v>97</v>
      </c>
      <c r="E38" s="77"/>
      <c r="F38" s="77"/>
      <c r="G38" s="77"/>
      <c r="H38" s="20">
        <v>1981</v>
      </c>
      <c r="I38" s="20" t="s">
        <v>37</v>
      </c>
      <c r="J38" s="38">
        <v>0.002139583333333333</v>
      </c>
      <c r="K38" s="15" t="s">
        <v>273</v>
      </c>
      <c r="L38" s="27">
        <f t="shared" si="2"/>
        <v>208.5347169811321</v>
      </c>
      <c r="P38" s="38">
        <v>0.002139583333333333</v>
      </c>
      <c r="R38">
        <f t="shared" si="0"/>
        <v>3</v>
      </c>
      <c r="S38">
        <v>4.9</v>
      </c>
      <c r="T38">
        <f t="shared" si="1"/>
        <v>184.9</v>
      </c>
      <c r="U38" s="45">
        <f t="shared" si="3"/>
        <v>108.2547169811321</v>
      </c>
      <c r="W38" s="37"/>
      <c r="AA38" s="37"/>
      <c r="AB38" s="37"/>
      <c r="AP38" s="37"/>
      <c r="AQ38" s="37"/>
      <c r="AT38" s="37"/>
      <c r="AU38" s="37"/>
    </row>
    <row r="39" spans="1:47" ht="12.75">
      <c r="A39" s="20">
        <v>22</v>
      </c>
      <c r="B39" s="77">
        <v>3690059</v>
      </c>
      <c r="C39" s="20">
        <v>23</v>
      </c>
      <c r="D39" s="77" t="s">
        <v>105</v>
      </c>
      <c r="E39" s="77"/>
      <c r="F39" s="77"/>
      <c r="G39" s="77"/>
      <c r="H39" s="20">
        <v>1987</v>
      </c>
      <c r="I39" s="20" t="s">
        <v>37</v>
      </c>
      <c r="J39" s="38">
        <v>0.0021413194444444444</v>
      </c>
      <c r="K39" s="15" t="s">
        <v>274</v>
      </c>
      <c r="L39" s="27">
        <f t="shared" si="2"/>
        <v>209.24226415094338</v>
      </c>
      <c r="P39" s="38">
        <v>0.0021413194444444444</v>
      </c>
      <c r="R39">
        <f t="shared" si="0"/>
        <v>3</v>
      </c>
      <c r="S39">
        <v>5</v>
      </c>
      <c r="T39">
        <f t="shared" si="1"/>
        <v>185</v>
      </c>
      <c r="U39" s="45">
        <f t="shared" si="3"/>
        <v>108.96226415094338</v>
      </c>
      <c r="W39" s="37"/>
      <c r="AA39" s="37"/>
      <c r="AB39" s="37"/>
      <c r="AP39" s="37"/>
      <c r="AT39" s="37"/>
      <c r="AU39" s="37"/>
    </row>
    <row r="40" spans="1:47" ht="12.75">
      <c r="A40" s="20">
        <v>23</v>
      </c>
      <c r="B40" s="77">
        <v>3690087</v>
      </c>
      <c r="C40" s="20">
        <v>38</v>
      </c>
      <c r="D40" s="77" t="s">
        <v>95</v>
      </c>
      <c r="E40" s="77"/>
      <c r="F40" s="77"/>
      <c r="G40" s="77"/>
      <c r="H40" s="20">
        <v>1988</v>
      </c>
      <c r="I40" s="20" t="s">
        <v>37</v>
      </c>
      <c r="J40" s="38">
        <v>0.002142476851851852</v>
      </c>
      <c r="K40" s="15" t="s">
        <v>275</v>
      </c>
      <c r="L40" s="27">
        <f t="shared" si="2"/>
        <v>209.94981132075466</v>
      </c>
      <c r="P40" s="38">
        <v>0.002142476851851852</v>
      </c>
      <c r="R40">
        <f t="shared" si="0"/>
        <v>3</v>
      </c>
      <c r="S40">
        <v>5.1</v>
      </c>
      <c r="T40">
        <f t="shared" si="1"/>
        <v>185.1</v>
      </c>
      <c r="U40" s="45">
        <f t="shared" si="3"/>
        <v>109.66981132075466</v>
      </c>
      <c r="W40" s="37"/>
      <c r="AA40" s="37"/>
      <c r="AB40" s="37"/>
      <c r="AP40" s="37"/>
      <c r="AT40" s="37"/>
      <c r="AU40" s="37"/>
    </row>
    <row r="41" spans="1:47" ht="12.75">
      <c r="A41" s="20">
        <v>24</v>
      </c>
      <c r="B41" s="77">
        <v>3690067</v>
      </c>
      <c r="C41" s="20">
        <v>16</v>
      </c>
      <c r="D41" s="77" t="s">
        <v>94</v>
      </c>
      <c r="E41" s="77"/>
      <c r="F41" s="77"/>
      <c r="G41" s="77"/>
      <c r="H41" s="20">
        <v>1986</v>
      </c>
      <c r="I41" s="20" t="s">
        <v>37</v>
      </c>
      <c r="J41" s="38">
        <v>0.0021967592592592594</v>
      </c>
      <c r="K41" s="15" t="s">
        <v>276</v>
      </c>
      <c r="L41" s="27">
        <f t="shared" si="2"/>
        <v>243.20452830188677</v>
      </c>
      <c r="P41" s="38">
        <v>0.0021967592592592594</v>
      </c>
      <c r="R41">
        <f t="shared" si="0"/>
        <v>3</v>
      </c>
      <c r="S41">
        <v>9.8</v>
      </c>
      <c r="T41">
        <f t="shared" si="1"/>
        <v>189.8</v>
      </c>
      <c r="U41" s="45">
        <f t="shared" si="3"/>
        <v>142.92452830188677</v>
      </c>
      <c r="W41" s="37"/>
      <c r="AA41" s="37"/>
      <c r="AB41" s="37"/>
      <c r="AP41" s="37"/>
      <c r="AT41" s="37"/>
      <c r="AU41" s="37"/>
    </row>
    <row r="42" spans="1:47" ht="12.75">
      <c r="A42" s="20">
        <v>25</v>
      </c>
      <c r="B42" s="77">
        <v>3690057</v>
      </c>
      <c r="C42" s="20">
        <v>24</v>
      </c>
      <c r="D42" s="77" t="s">
        <v>113</v>
      </c>
      <c r="E42" s="77"/>
      <c r="F42" s="77"/>
      <c r="G42" s="77"/>
      <c r="H42" s="20">
        <v>1990</v>
      </c>
      <c r="I42" s="20" t="s">
        <v>37</v>
      </c>
      <c r="J42" s="38">
        <v>0.002203240740740741</v>
      </c>
      <c r="K42" s="15" t="s">
        <v>277</v>
      </c>
      <c r="L42" s="27">
        <f t="shared" si="2"/>
        <v>247.44981132075466</v>
      </c>
      <c r="P42" s="38">
        <v>0.002203240740740741</v>
      </c>
      <c r="R42">
        <f t="shared" si="0"/>
        <v>3</v>
      </c>
      <c r="S42">
        <v>10.4</v>
      </c>
      <c r="T42">
        <f t="shared" si="1"/>
        <v>190.4</v>
      </c>
      <c r="U42" s="45">
        <f t="shared" si="3"/>
        <v>147.16981132075466</v>
      </c>
      <c r="W42" s="37"/>
      <c r="AA42" s="37"/>
      <c r="AB42" s="37"/>
      <c r="AP42" s="37"/>
      <c r="AT42" s="37"/>
      <c r="AU42" s="37"/>
    </row>
    <row r="43" spans="1:47" ht="12.75">
      <c r="A43" s="20">
        <v>26</v>
      </c>
      <c r="B43" s="77">
        <v>3690078</v>
      </c>
      <c r="C43" s="20">
        <v>39</v>
      </c>
      <c r="D43" s="77" t="s">
        <v>114</v>
      </c>
      <c r="E43" s="77"/>
      <c r="F43" s="77"/>
      <c r="G43" s="77"/>
      <c r="H43" s="20">
        <v>1993</v>
      </c>
      <c r="I43" s="20" t="s">
        <v>37</v>
      </c>
      <c r="J43" s="38">
        <v>0.0022077546296296294</v>
      </c>
      <c r="K43" s="15" t="s">
        <v>278</v>
      </c>
      <c r="L43" s="27">
        <f t="shared" si="2"/>
        <v>249.57245283018872</v>
      </c>
      <c r="P43" s="38">
        <v>0.0022077546296296294</v>
      </c>
      <c r="R43">
        <f t="shared" si="0"/>
        <v>3</v>
      </c>
      <c r="S43">
        <v>10.7</v>
      </c>
      <c r="T43">
        <f t="shared" si="1"/>
        <v>190.7</v>
      </c>
      <c r="U43" s="45">
        <f t="shared" si="3"/>
        <v>149.29245283018872</v>
      </c>
      <c r="W43" s="37"/>
      <c r="AA43" s="37"/>
      <c r="AB43" s="37"/>
      <c r="AP43" s="37"/>
      <c r="AT43" s="37"/>
      <c r="AU43" s="37"/>
    </row>
    <row r="44" spans="1:47" ht="12.75">
      <c r="A44" s="20">
        <v>27</v>
      </c>
      <c r="B44" s="77">
        <v>3690052</v>
      </c>
      <c r="C44" s="20">
        <v>18</v>
      </c>
      <c r="D44" s="77" t="s">
        <v>115</v>
      </c>
      <c r="E44" s="77"/>
      <c r="F44" s="77"/>
      <c r="G44" s="77"/>
      <c r="H44" s="20">
        <v>1991</v>
      </c>
      <c r="I44" s="20" t="s">
        <v>37</v>
      </c>
      <c r="J44" s="38">
        <v>0.002220023148148148</v>
      </c>
      <c r="K44" s="15" t="s">
        <v>279</v>
      </c>
      <c r="L44" s="27">
        <f t="shared" si="2"/>
        <v>257.3554716981132</v>
      </c>
      <c r="P44" s="38">
        <v>0.002220023148148148</v>
      </c>
      <c r="R44">
        <f t="shared" si="0"/>
        <v>3</v>
      </c>
      <c r="S44">
        <v>11.8</v>
      </c>
      <c r="T44">
        <f t="shared" si="1"/>
        <v>191.8</v>
      </c>
      <c r="U44" s="45">
        <f t="shared" si="3"/>
        <v>157.07547169811323</v>
      </c>
      <c r="W44" s="37"/>
      <c r="AA44" s="37"/>
      <c r="AB44" s="37"/>
      <c r="AP44" s="37"/>
      <c r="AT44" s="37"/>
      <c r="AU44" s="37"/>
    </row>
    <row r="45" spans="1:47" ht="12.75">
      <c r="A45" s="20">
        <v>28</v>
      </c>
      <c r="B45" s="77">
        <v>3690075</v>
      </c>
      <c r="C45" s="20">
        <v>34</v>
      </c>
      <c r="D45" s="77" t="s">
        <v>111</v>
      </c>
      <c r="E45" s="77"/>
      <c r="F45" s="77"/>
      <c r="G45" s="77"/>
      <c r="H45" s="20">
        <v>1994</v>
      </c>
      <c r="I45" s="20" t="s">
        <v>37</v>
      </c>
      <c r="J45" s="38">
        <v>0.0022359953703703704</v>
      </c>
      <c r="K45" s="15" t="s">
        <v>280</v>
      </c>
      <c r="L45" s="27">
        <f t="shared" si="2"/>
        <v>267.2611320754718</v>
      </c>
      <c r="P45" s="38">
        <v>0.0022359953703703704</v>
      </c>
      <c r="R45">
        <f t="shared" si="0"/>
        <v>3</v>
      </c>
      <c r="S45">
        <v>13.2</v>
      </c>
      <c r="T45">
        <f t="shared" si="1"/>
        <v>193.2</v>
      </c>
      <c r="U45" s="45">
        <f t="shared" si="3"/>
        <v>166.9811320754718</v>
      </c>
      <c r="W45" s="37"/>
      <c r="AA45" s="37"/>
      <c r="AB45" s="37"/>
      <c r="AP45" s="37"/>
      <c r="AT45" s="37"/>
      <c r="AU45" s="37"/>
    </row>
    <row r="46" spans="1:47" ht="12.75">
      <c r="A46" s="20">
        <v>29</v>
      </c>
      <c r="B46" s="77">
        <v>3690051</v>
      </c>
      <c r="C46" s="20">
        <v>19</v>
      </c>
      <c r="D46" s="77" t="s">
        <v>106</v>
      </c>
      <c r="E46" s="77"/>
      <c r="F46" s="77"/>
      <c r="G46" s="77"/>
      <c r="H46" s="20">
        <v>1991</v>
      </c>
      <c r="I46" s="20" t="s">
        <v>37</v>
      </c>
      <c r="J46" s="38">
        <v>0.0022438657407407407</v>
      </c>
      <c r="K46" s="15" t="s">
        <v>281</v>
      </c>
      <c r="L46" s="27">
        <f t="shared" si="2"/>
        <v>272.21396226415095</v>
      </c>
      <c r="P46" s="38">
        <v>0.0022438657407407407</v>
      </c>
      <c r="R46">
        <f t="shared" si="0"/>
        <v>3</v>
      </c>
      <c r="S46">
        <v>13.9</v>
      </c>
      <c r="T46">
        <f t="shared" si="1"/>
        <v>193.9</v>
      </c>
      <c r="U46" s="45">
        <f t="shared" si="3"/>
        <v>171.93396226415098</v>
      </c>
      <c r="W46" s="37"/>
      <c r="AA46" s="37"/>
      <c r="AB46" s="37"/>
      <c r="AP46" s="37"/>
      <c r="AT46" s="37"/>
      <c r="AU46" s="37"/>
    </row>
    <row r="47" spans="1:47" ht="12.75">
      <c r="A47" s="20">
        <v>30</v>
      </c>
      <c r="B47" s="77">
        <v>3690069</v>
      </c>
      <c r="C47" s="20">
        <v>33</v>
      </c>
      <c r="D47" s="77" t="s">
        <v>100</v>
      </c>
      <c r="E47" s="77"/>
      <c r="F47" s="77"/>
      <c r="G47" s="77"/>
      <c r="H47" s="20">
        <v>1994</v>
      </c>
      <c r="I47" s="20" t="s">
        <v>37</v>
      </c>
      <c r="J47" s="38">
        <v>0.002249189814814815</v>
      </c>
      <c r="K47" s="15" t="s">
        <v>282</v>
      </c>
      <c r="L47" s="27">
        <f t="shared" si="2"/>
        <v>275.0441509433963</v>
      </c>
      <c r="P47" s="38">
        <v>0.002249189814814815</v>
      </c>
      <c r="R47">
        <f t="shared" si="0"/>
        <v>3</v>
      </c>
      <c r="S47">
        <v>14.3</v>
      </c>
      <c r="T47">
        <f t="shared" si="1"/>
        <v>194.3</v>
      </c>
      <c r="U47" s="45">
        <f t="shared" si="3"/>
        <v>174.76415094339632</v>
      </c>
      <c r="W47" s="37"/>
      <c r="AA47" s="37"/>
      <c r="AB47" s="37"/>
      <c r="AP47" s="37"/>
      <c r="AT47" s="37"/>
      <c r="AU47" s="37"/>
    </row>
    <row r="48" spans="1:47" ht="12.75">
      <c r="A48" s="20">
        <v>31</v>
      </c>
      <c r="B48" s="77">
        <v>3690086</v>
      </c>
      <c r="C48" s="20">
        <v>27</v>
      </c>
      <c r="D48" s="77" t="s">
        <v>109</v>
      </c>
      <c r="E48" s="77"/>
      <c r="F48" s="77"/>
      <c r="G48" s="77"/>
      <c r="H48" s="20">
        <v>1999</v>
      </c>
      <c r="I48" s="20" t="s">
        <v>37</v>
      </c>
      <c r="J48" s="38">
        <v>0.0022590277777777778</v>
      </c>
      <c r="K48" s="15" t="s">
        <v>283</v>
      </c>
      <c r="L48" s="27">
        <f t="shared" si="2"/>
        <v>281.41207547169824</v>
      </c>
      <c r="P48" s="38">
        <v>0.0022590277777777778</v>
      </c>
      <c r="R48">
        <f t="shared" si="0"/>
        <v>3</v>
      </c>
      <c r="S48">
        <v>15.2</v>
      </c>
      <c r="T48">
        <f t="shared" si="1"/>
        <v>195.2</v>
      </c>
      <c r="U48" s="45">
        <f t="shared" si="3"/>
        <v>181.13207547169827</v>
      </c>
      <c r="W48" s="37"/>
      <c r="AA48" s="37"/>
      <c r="AB48" s="37"/>
      <c r="AP48" s="37"/>
      <c r="AT48" s="37"/>
      <c r="AU48" s="37"/>
    </row>
    <row r="49" spans="1:47" ht="12.75">
      <c r="A49" s="20">
        <v>32</v>
      </c>
      <c r="B49" s="77">
        <v>3690074</v>
      </c>
      <c r="C49" s="20">
        <v>28</v>
      </c>
      <c r="D49" s="77" t="s">
        <v>101</v>
      </c>
      <c r="E49" s="77"/>
      <c r="F49" s="77"/>
      <c r="G49" s="77"/>
      <c r="H49" s="20">
        <v>1994</v>
      </c>
      <c r="I49" s="20" t="s">
        <v>37</v>
      </c>
      <c r="J49" s="38">
        <v>0.0022663194444444445</v>
      </c>
      <c r="K49" s="15" t="s">
        <v>284</v>
      </c>
      <c r="L49" s="27">
        <f t="shared" si="2"/>
        <v>285.65735849056614</v>
      </c>
      <c r="P49" s="38">
        <v>0.0022663194444444445</v>
      </c>
      <c r="R49">
        <f t="shared" si="0"/>
        <v>3</v>
      </c>
      <c r="S49">
        <v>15.8</v>
      </c>
      <c r="T49">
        <f t="shared" si="1"/>
        <v>195.8</v>
      </c>
      <c r="U49" s="45">
        <f t="shared" si="3"/>
        <v>185.37735849056617</v>
      </c>
      <c r="W49" s="37"/>
      <c r="AA49" s="37"/>
      <c r="AB49" s="37"/>
      <c r="AP49" s="37"/>
      <c r="AT49" s="37"/>
      <c r="AU49" s="37"/>
    </row>
    <row r="50" spans="1:47" ht="12.75">
      <c r="A50" s="20">
        <v>33</v>
      </c>
      <c r="B50" s="77">
        <v>3690068</v>
      </c>
      <c r="C50" s="20">
        <v>25</v>
      </c>
      <c r="D50" s="77" t="s">
        <v>112</v>
      </c>
      <c r="E50" s="77"/>
      <c r="F50" s="77"/>
      <c r="G50" s="77"/>
      <c r="H50" s="20">
        <v>1994</v>
      </c>
      <c r="I50" s="20" t="s">
        <v>37</v>
      </c>
      <c r="J50" s="38">
        <v>0.0023069444444444444</v>
      </c>
      <c r="K50" s="15" t="s">
        <v>285</v>
      </c>
      <c r="L50" s="27">
        <f t="shared" si="2"/>
        <v>310.4215094339622</v>
      </c>
      <c r="P50" s="38">
        <v>0.0023069444444444444</v>
      </c>
      <c r="R50">
        <f t="shared" si="0"/>
        <v>3</v>
      </c>
      <c r="S50">
        <v>19.3</v>
      </c>
      <c r="T50">
        <f t="shared" si="1"/>
        <v>199.3</v>
      </c>
      <c r="U50" s="45">
        <f t="shared" si="3"/>
        <v>210.14150943396226</v>
      </c>
      <c r="W50" s="37"/>
      <c r="AA50" s="37"/>
      <c r="AB50" s="37"/>
      <c r="AP50" s="37"/>
      <c r="AT50" s="37"/>
      <c r="AU50" s="37"/>
    </row>
    <row r="51" spans="1:47" ht="12.75">
      <c r="A51" s="32"/>
      <c r="B51" s="22"/>
      <c r="C51" s="22"/>
      <c r="D51" s="22"/>
      <c r="E51" s="22"/>
      <c r="F51" s="22"/>
      <c r="G51" s="22"/>
      <c r="H51" s="22"/>
      <c r="I51" s="22"/>
      <c r="J51" s="106"/>
      <c r="K51" s="22"/>
      <c r="L51" s="109"/>
      <c r="P51" s="38"/>
      <c r="U51" s="45"/>
      <c r="W51" s="37"/>
      <c r="AA51" s="37"/>
      <c r="AB51" s="37"/>
      <c r="AP51" s="37"/>
      <c r="AT51" s="37"/>
      <c r="AU51" s="37"/>
    </row>
    <row r="52" spans="1:47" ht="12.75">
      <c r="A52" s="13"/>
      <c r="B52" s="13"/>
      <c r="C52" s="1"/>
      <c r="D52" s="178"/>
      <c r="E52" s="13"/>
      <c r="F52" s="13"/>
      <c r="G52" s="13"/>
      <c r="H52" s="185"/>
      <c r="I52" s="185"/>
      <c r="J52" s="81"/>
      <c r="K52" s="13"/>
      <c r="L52" s="30"/>
      <c r="P52" s="38"/>
      <c r="U52" s="45"/>
      <c r="W52" s="37"/>
      <c r="AA52" s="37"/>
      <c r="AB52" s="37"/>
      <c r="AP52" s="37"/>
      <c r="AT52" s="37"/>
      <c r="AU52" s="37"/>
    </row>
    <row r="53" spans="1:47" ht="12.75">
      <c r="A53" s="13"/>
      <c r="B53" s="13"/>
      <c r="C53" s="1"/>
      <c r="D53" s="178"/>
      <c r="E53" s="13"/>
      <c r="F53" s="13"/>
      <c r="G53" s="13"/>
      <c r="H53" s="185"/>
      <c r="I53" s="185"/>
      <c r="J53" s="81"/>
      <c r="K53" s="13"/>
      <c r="L53" s="30"/>
      <c r="P53" s="38"/>
      <c r="U53" s="45"/>
      <c r="W53" s="37"/>
      <c r="AA53" s="37"/>
      <c r="AB53" s="37"/>
      <c r="AP53" s="37"/>
      <c r="AT53" s="37"/>
      <c r="AU53" s="37"/>
    </row>
    <row r="54" spans="1:47" ht="12.75">
      <c r="A54" s="1"/>
      <c r="B54" s="13"/>
      <c r="C54" s="185"/>
      <c r="D54" s="178"/>
      <c r="E54" s="13"/>
      <c r="F54" s="13"/>
      <c r="G54" s="13"/>
      <c r="H54" s="185"/>
      <c r="I54" s="185"/>
      <c r="J54" s="81"/>
      <c r="K54" s="13"/>
      <c r="L54" s="30"/>
      <c r="P54" s="38"/>
      <c r="U54" s="45"/>
      <c r="W54" s="37"/>
      <c r="AA54" s="37"/>
      <c r="AB54" s="37"/>
      <c r="AP54" s="37"/>
      <c r="AT54" s="37"/>
      <c r="AU54" s="37"/>
    </row>
    <row r="55" spans="1:47" ht="12.75">
      <c r="A55" s="1"/>
      <c r="B55" s="13"/>
      <c r="C55" s="13"/>
      <c r="D55" s="13"/>
      <c r="E55" s="13"/>
      <c r="F55" s="13"/>
      <c r="G55" s="13"/>
      <c r="H55" s="13"/>
      <c r="I55" s="13"/>
      <c r="J55" s="81"/>
      <c r="K55" s="13"/>
      <c r="L55" s="30"/>
      <c r="P55" s="38"/>
      <c r="U55" s="45"/>
      <c r="W55" s="37"/>
      <c r="AA55" s="37"/>
      <c r="AB55" s="37"/>
      <c r="AP55" s="37"/>
      <c r="AT55" s="37"/>
      <c r="AU55" s="37"/>
    </row>
    <row r="56" spans="1:47" ht="12.75">
      <c r="A56" s="1"/>
      <c r="B56" s="13"/>
      <c r="C56" s="13"/>
      <c r="D56" s="13"/>
      <c r="E56" s="13"/>
      <c r="F56" s="13"/>
      <c r="G56" s="13"/>
      <c r="H56" s="13"/>
      <c r="I56" s="13"/>
      <c r="J56" s="81"/>
      <c r="K56" s="13"/>
      <c r="L56" s="30"/>
      <c r="P56" s="38"/>
      <c r="U56" s="45"/>
      <c r="W56" s="37"/>
      <c r="AA56" s="37"/>
      <c r="AB56" s="37"/>
      <c r="AP56" s="37"/>
      <c r="AT56" s="37"/>
      <c r="AU56" s="37"/>
    </row>
    <row r="57" spans="1:47" ht="12.75">
      <c r="A57" s="1"/>
      <c r="B57" s="13"/>
      <c r="C57" s="13"/>
      <c r="D57" s="13"/>
      <c r="E57" s="13"/>
      <c r="F57" s="13"/>
      <c r="G57" s="13"/>
      <c r="H57" s="13"/>
      <c r="I57" s="13"/>
      <c r="J57" s="81"/>
      <c r="K57" s="13"/>
      <c r="L57" s="30"/>
      <c r="P57" s="38"/>
      <c r="U57" s="45"/>
      <c r="W57" s="37"/>
      <c r="AA57" s="37"/>
      <c r="AB57" s="37"/>
      <c r="AP57" s="37"/>
      <c r="AT57" s="37"/>
      <c r="AU57" s="37"/>
    </row>
    <row r="58" spans="1:47" ht="12.75">
      <c r="A58" s="1"/>
      <c r="B58" s="13"/>
      <c r="C58" s="13"/>
      <c r="D58" s="13"/>
      <c r="E58" s="13"/>
      <c r="F58" s="13"/>
      <c r="G58" s="13"/>
      <c r="H58" s="13"/>
      <c r="I58" s="13"/>
      <c r="J58" s="81"/>
      <c r="K58" s="13"/>
      <c r="L58" s="30"/>
      <c r="P58" s="38"/>
      <c r="U58" s="45"/>
      <c r="W58" s="37"/>
      <c r="AA58" s="37"/>
      <c r="AB58" s="37"/>
      <c r="AP58" s="37"/>
      <c r="AT58" s="37"/>
      <c r="AU58" s="37"/>
    </row>
    <row r="59" spans="1:47" ht="12.75">
      <c r="A59" s="1"/>
      <c r="B59" s="13"/>
      <c r="C59" s="13"/>
      <c r="D59" s="13"/>
      <c r="E59" s="13"/>
      <c r="F59" s="13"/>
      <c r="G59" s="13"/>
      <c r="H59" s="13"/>
      <c r="I59" s="13"/>
      <c r="J59" s="81"/>
      <c r="K59" s="13"/>
      <c r="L59" s="30"/>
      <c r="P59" s="38"/>
      <c r="U59" s="45"/>
      <c r="W59" s="37"/>
      <c r="AA59" s="37"/>
      <c r="AB59" s="37"/>
      <c r="AP59" s="37"/>
      <c r="AT59" s="37"/>
      <c r="AU59" s="37"/>
    </row>
    <row r="60" spans="1:47" ht="12.75">
      <c r="A60" s="1"/>
      <c r="B60" s="13"/>
      <c r="C60" s="13"/>
      <c r="D60" s="13"/>
      <c r="E60" s="13"/>
      <c r="F60" s="13"/>
      <c r="G60" s="13"/>
      <c r="H60" s="13"/>
      <c r="I60" s="13"/>
      <c r="J60" s="81"/>
      <c r="K60" s="13"/>
      <c r="L60" s="30"/>
      <c r="P60" s="38"/>
      <c r="U60" s="45"/>
      <c r="W60" s="37"/>
      <c r="AA60" s="37"/>
      <c r="AB60" s="37"/>
      <c r="AP60" s="37"/>
      <c r="AT60" s="37"/>
      <c r="AU60" s="37"/>
    </row>
    <row r="61" spans="1:47" ht="12.75">
      <c r="A61" s="1"/>
      <c r="B61" s="13"/>
      <c r="C61" s="13"/>
      <c r="D61" s="13"/>
      <c r="E61" s="13"/>
      <c r="F61" s="13"/>
      <c r="G61" s="13"/>
      <c r="H61" s="13"/>
      <c r="I61" s="13"/>
      <c r="J61" s="81"/>
      <c r="K61" s="13"/>
      <c r="L61" s="30"/>
      <c r="P61" s="38"/>
      <c r="U61" s="45"/>
      <c r="W61" s="37"/>
      <c r="AA61" s="37"/>
      <c r="AB61" s="37"/>
      <c r="AP61" s="37"/>
      <c r="AT61" s="37"/>
      <c r="AU61" s="37"/>
    </row>
    <row r="62" spans="1:47" ht="12.75">
      <c r="A62" s="44"/>
      <c r="B62" s="39"/>
      <c r="C62" s="39"/>
      <c r="D62" s="39"/>
      <c r="E62" s="39"/>
      <c r="F62" s="39"/>
      <c r="G62" s="39"/>
      <c r="H62" s="39"/>
      <c r="I62" s="39"/>
      <c r="J62" s="108"/>
      <c r="K62" s="39"/>
      <c r="L62" s="110"/>
      <c r="P62" s="38"/>
      <c r="U62" s="45"/>
      <c r="W62" s="37"/>
      <c r="AA62" s="37"/>
      <c r="AB62" s="37"/>
      <c r="AP62" s="37"/>
      <c r="AT62" s="37"/>
      <c r="AU62" s="37"/>
    </row>
    <row r="63" spans="1:47" ht="12.75">
      <c r="A63" s="87"/>
      <c r="B63" s="77" t="s">
        <v>84</v>
      </c>
      <c r="C63" s="77"/>
      <c r="D63" s="77"/>
      <c r="E63" s="77"/>
      <c r="F63" s="77"/>
      <c r="G63" s="77"/>
      <c r="H63" s="77"/>
      <c r="I63" s="77"/>
      <c r="J63" s="78"/>
      <c r="K63" s="77"/>
      <c r="L63" s="88"/>
      <c r="P63" s="38"/>
      <c r="U63" s="45"/>
      <c r="W63" s="37"/>
      <c r="AA63" s="37"/>
      <c r="AB63" s="37"/>
      <c r="AP63" s="37"/>
      <c r="AT63" s="37"/>
      <c r="AU63" s="37"/>
    </row>
    <row r="64" spans="1:47" ht="12.75">
      <c r="A64" s="50"/>
      <c r="B64" s="13">
        <v>3480812</v>
      </c>
      <c r="C64" s="13">
        <v>4</v>
      </c>
      <c r="D64" s="13" t="s">
        <v>44</v>
      </c>
      <c r="E64" s="13"/>
      <c r="F64" s="13"/>
      <c r="G64" s="13"/>
      <c r="H64" s="13">
        <v>1988</v>
      </c>
      <c r="I64" s="13" t="s">
        <v>40</v>
      </c>
      <c r="J64" s="81"/>
      <c r="K64" s="13"/>
      <c r="L64" s="51"/>
      <c r="P64" s="38">
        <v>0.002782986111111111</v>
      </c>
      <c r="R64">
        <f t="shared" si="0"/>
        <v>4</v>
      </c>
      <c r="S64">
        <v>0.4</v>
      </c>
      <c r="T64">
        <f t="shared" si="1"/>
        <v>240.4</v>
      </c>
      <c r="U64" s="45">
        <f>((1200*T64)/188.8)-1200</f>
        <v>327.9661016949151</v>
      </c>
      <c r="W64" s="37"/>
      <c r="AA64" s="37"/>
      <c r="AB64" s="37"/>
      <c r="AP64" s="37"/>
      <c r="AT64" s="37"/>
      <c r="AU64" s="37"/>
    </row>
    <row r="65" spans="1:47" ht="12.75">
      <c r="A65" s="55"/>
      <c r="B65" s="13">
        <v>3480994</v>
      </c>
      <c r="C65" s="13">
        <v>5</v>
      </c>
      <c r="D65" s="13" t="s">
        <v>45</v>
      </c>
      <c r="E65" s="13"/>
      <c r="F65" s="13"/>
      <c r="G65" s="13"/>
      <c r="H65" s="13">
        <v>1988</v>
      </c>
      <c r="I65" s="13" t="s">
        <v>40</v>
      </c>
      <c r="J65" s="13"/>
      <c r="K65" s="13"/>
      <c r="L65" s="56"/>
      <c r="AA65" s="37"/>
      <c r="AP65" s="37"/>
      <c r="AT65" s="37"/>
      <c r="AU65" s="37"/>
    </row>
    <row r="66" spans="1:47" ht="12.75">
      <c r="A66" s="50"/>
      <c r="B66" s="13">
        <v>1194264</v>
      </c>
      <c r="C66" s="13">
        <v>20</v>
      </c>
      <c r="D66" s="13" t="s">
        <v>92</v>
      </c>
      <c r="E66" s="13"/>
      <c r="F66" s="13"/>
      <c r="G66" s="13"/>
      <c r="H66" s="13">
        <v>1975</v>
      </c>
      <c r="I66" s="13" t="s">
        <v>37</v>
      </c>
      <c r="J66" s="28"/>
      <c r="K66" s="13"/>
      <c r="L66" s="51"/>
      <c r="AA66" s="37"/>
      <c r="AP66" s="37"/>
      <c r="AT66" s="37"/>
      <c r="AU66" s="37"/>
    </row>
    <row r="67" spans="1:47" ht="12.75">
      <c r="A67" s="52"/>
      <c r="B67" s="13">
        <v>3690060</v>
      </c>
      <c r="C67" s="13">
        <v>21</v>
      </c>
      <c r="D67" s="13" t="s">
        <v>108</v>
      </c>
      <c r="E67" s="13"/>
      <c r="F67" s="13"/>
      <c r="G67" s="13"/>
      <c r="H67" s="13">
        <v>1989</v>
      </c>
      <c r="I67" s="13" t="s">
        <v>37</v>
      </c>
      <c r="J67" s="28"/>
      <c r="K67" s="13"/>
      <c r="L67" s="4"/>
      <c r="W67" s="37"/>
      <c r="AA67" s="37"/>
      <c r="AB67" s="37"/>
      <c r="AP67" s="37"/>
      <c r="AT67" s="37"/>
      <c r="AU67" s="37"/>
    </row>
    <row r="68" spans="1:47" ht="12.75">
      <c r="A68" s="53"/>
      <c r="B68" s="178">
        <v>3690043</v>
      </c>
      <c r="C68" s="13">
        <v>31</v>
      </c>
      <c r="D68" s="13" t="s">
        <v>287</v>
      </c>
      <c r="E68" s="13"/>
      <c r="F68" s="13"/>
      <c r="G68" s="13"/>
      <c r="H68" s="13">
        <v>1988</v>
      </c>
      <c r="I68" s="13" t="s">
        <v>37</v>
      </c>
      <c r="J68" s="28"/>
      <c r="K68" s="13"/>
      <c r="L68" s="54"/>
      <c r="AA68" s="37"/>
      <c r="AB68" s="37"/>
      <c r="AP68" s="37"/>
      <c r="AT68" s="37"/>
      <c r="AU68" s="37"/>
    </row>
    <row r="69" spans="1:47" ht="12.75">
      <c r="A69" s="42"/>
      <c r="B69" s="39">
        <v>3481917</v>
      </c>
      <c r="C69" s="39">
        <v>32</v>
      </c>
      <c r="D69" s="39" t="s">
        <v>41</v>
      </c>
      <c r="E69" s="39"/>
      <c r="F69" s="39"/>
      <c r="G69" s="39"/>
      <c r="H69" s="39">
        <v>1967</v>
      </c>
      <c r="I69" s="39" t="s">
        <v>40</v>
      </c>
      <c r="J69" s="40"/>
      <c r="K69" s="39"/>
      <c r="L69" s="14"/>
      <c r="AA69" s="37"/>
      <c r="AB69" s="37"/>
      <c r="AP69" s="37"/>
      <c r="AT69" s="37"/>
      <c r="AU69" s="37"/>
    </row>
    <row r="70" spans="1:47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N70" s="13"/>
      <c r="AA70" s="37"/>
      <c r="AB70" s="37"/>
      <c r="AP70" s="37"/>
      <c r="AT70" s="37"/>
      <c r="AU70" s="37"/>
    </row>
    <row r="71" spans="14:46" ht="13.5" customHeight="1">
      <c r="N71" s="13"/>
      <c r="AA71" s="37"/>
      <c r="AB71" s="37"/>
      <c r="AT71" s="37"/>
    </row>
    <row r="72" spans="1:46" ht="19.5" customHeight="1">
      <c r="A72" s="142" t="s">
        <v>251</v>
      </c>
      <c r="B72" s="146"/>
      <c r="C72" s="147" t="s">
        <v>13</v>
      </c>
      <c r="D72" s="146"/>
      <c r="E72" s="99" t="s">
        <v>14</v>
      </c>
      <c r="F72" s="146"/>
      <c r="G72" s="147" t="s">
        <v>86</v>
      </c>
      <c r="H72" s="142" t="s">
        <v>17</v>
      </c>
      <c r="I72" s="99" t="s">
        <v>18</v>
      </c>
      <c r="J72" s="99"/>
      <c r="K72" s="99"/>
      <c r="L72" s="99"/>
      <c r="N72" s="13"/>
      <c r="AA72" s="37"/>
      <c r="AB72" s="37"/>
      <c r="AT72" s="37"/>
    </row>
    <row r="73" spans="1:46" ht="27.75" customHeight="1">
      <c r="A73" s="146"/>
      <c r="B73" s="146"/>
      <c r="C73" s="146"/>
      <c r="D73" s="146"/>
      <c r="E73" s="10" t="s">
        <v>15</v>
      </c>
      <c r="F73" s="10" t="s">
        <v>16</v>
      </c>
      <c r="G73" s="147"/>
      <c r="H73" s="146"/>
      <c r="I73" s="10" t="s">
        <v>19</v>
      </c>
      <c r="J73" s="10" t="s">
        <v>20</v>
      </c>
      <c r="K73" s="10" t="s">
        <v>21</v>
      </c>
      <c r="L73" s="10" t="s">
        <v>22</v>
      </c>
      <c r="N73" s="13"/>
      <c r="AA73" s="37"/>
      <c r="AB73" s="37"/>
      <c r="AT73" s="37"/>
    </row>
    <row r="74" spans="1:46" ht="28.5" customHeight="1">
      <c r="A74" s="99" t="s">
        <v>250</v>
      </c>
      <c r="B74" s="146"/>
      <c r="C74" s="148" t="s">
        <v>85</v>
      </c>
      <c r="D74" s="146"/>
      <c r="E74" s="21" t="s">
        <v>165</v>
      </c>
      <c r="F74" s="21" t="s">
        <v>166</v>
      </c>
      <c r="G74" s="21" t="s">
        <v>169</v>
      </c>
      <c r="H74" s="21" t="s">
        <v>286</v>
      </c>
      <c r="I74" s="21" t="s">
        <v>244</v>
      </c>
      <c r="J74" s="10">
        <v>0</v>
      </c>
      <c r="K74" s="10">
        <v>0</v>
      </c>
      <c r="L74" s="10">
        <v>1</v>
      </c>
      <c r="N74" s="13"/>
      <c r="AA74" s="37"/>
      <c r="AB74" s="37"/>
      <c r="AT74" s="37"/>
    </row>
    <row r="75" spans="1:46" ht="12.75">
      <c r="A75" s="35"/>
      <c r="B75" s="16"/>
      <c r="C75" s="79"/>
      <c r="D75" s="1"/>
      <c r="E75" s="33"/>
      <c r="F75" s="33"/>
      <c r="G75" s="33"/>
      <c r="H75" s="33"/>
      <c r="I75" s="33"/>
      <c r="J75" s="16"/>
      <c r="K75" s="16"/>
      <c r="L75" s="16"/>
      <c r="N75" s="13"/>
      <c r="AA75" s="37"/>
      <c r="AB75" s="37"/>
      <c r="AT75" s="37"/>
    </row>
    <row r="76" spans="1:46" ht="12.75">
      <c r="A76" s="28"/>
      <c r="B76" s="11"/>
      <c r="C76" s="11"/>
      <c r="D76" s="18"/>
      <c r="E76" s="19"/>
      <c r="F76" s="11"/>
      <c r="G76" s="11"/>
      <c r="H76" s="11"/>
      <c r="I76" s="11"/>
      <c r="J76" s="11"/>
      <c r="K76" s="11"/>
      <c r="L76" s="11"/>
      <c r="N76" s="13"/>
      <c r="AA76" s="37"/>
      <c r="AB76" s="37"/>
      <c r="AT76" s="37"/>
    </row>
    <row r="77" spans="1:28" ht="12.75">
      <c r="A77" s="34"/>
      <c r="B77" s="144" t="s">
        <v>3</v>
      </c>
      <c r="C77" s="144"/>
      <c r="D77" s="144"/>
      <c r="E77" s="144"/>
      <c r="F77" s="144"/>
      <c r="G77" s="144"/>
      <c r="H77" s="144" t="s">
        <v>23</v>
      </c>
      <c r="I77" s="144"/>
      <c r="J77" s="144"/>
      <c r="K77" s="144"/>
      <c r="L77" s="144"/>
      <c r="N77" s="13"/>
      <c r="AA77" s="37"/>
      <c r="AB77" s="37"/>
    </row>
    <row r="78" spans="1:28" ht="12.75">
      <c r="A78" s="3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N78" s="13"/>
      <c r="AA78" s="37"/>
      <c r="AB78" s="37"/>
    </row>
    <row r="79" spans="2:28" ht="12.75">
      <c r="B79" s="145" t="s">
        <v>54</v>
      </c>
      <c r="C79" s="145"/>
      <c r="D79" s="145"/>
      <c r="E79" s="145"/>
      <c r="F79" s="145"/>
      <c r="G79" s="145"/>
      <c r="H79" s="145" t="s">
        <v>35</v>
      </c>
      <c r="I79" s="145"/>
      <c r="J79" s="145"/>
      <c r="K79" s="145"/>
      <c r="L79" s="145"/>
      <c r="N79" s="13"/>
      <c r="AA79" s="37"/>
      <c r="AB79" s="37"/>
    </row>
    <row r="80" spans="14:28" ht="12.75">
      <c r="N80" s="13"/>
      <c r="AA80" s="37"/>
      <c r="AB80" s="37"/>
    </row>
    <row r="81" spans="27:28" ht="12.75">
      <c r="AA81" s="37"/>
      <c r="AB81" s="37"/>
    </row>
    <row r="82" spans="27:28" ht="12.75">
      <c r="AA82" s="37"/>
      <c r="AB82" s="37"/>
    </row>
    <row r="83" spans="27:28" ht="12.75">
      <c r="AA83" s="37"/>
      <c r="AB83" s="37"/>
    </row>
    <row r="84" spans="27:28" ht="12.75">
      <c r="AA84" s="37"/>
      <c r="AB84" s="37"/>
    </row>
    <row r="85" spans="27:28" ht="12.75">
      <c r="AA85" s="37"/>
      <c r="AB85" s="37"/>
    </row>
    <row r="86" spans="27:28" ht="12.75">
      <c r="AA86" s="37"/>
      <c r="AB86" s="37"/>
    </row>
    <row r="87" spans="27:28" ht="12.75">
      <c r="AA87" s="37"/>
      <c r="AB87" s="37"/>
    </row>
    <row r="88" spans="27:28" ht="12.75">
      <c r="AA88" s="37"/>
      <c r="AB88" s="37"/>
    </row>
    <row r="89" spans="27:28" ht="12.75">
      <c r="AA89" s="37"/>
      <c r="AB89" s="37"/>
    </row>
    <row r="90" spans="27:28" ht="12.75">
      <c r="AA90" s="37"/>
      <c r="AB90" s="37"/>
    </row>
    <row r="91" spans="27:28" ht="12.75">
      <c r="AA91" s="37"/>
      <c r="AB91" s="37"/>
    </row>
    <row r="92" spans="27:28" ht="12.75">
      <c r="AA92" s="37"/>
      <c r="AB92" s="37"/>
    </row>
    <row r="93" spans="27:28" ht="12.75">
      <c r="AA93" s="37"/>
      <c r="AB93" s="37"/>
    </row>
    <row r="94" spans="27:28" ht="12.75">
      <c r="AA94" s="37"/>
      <c r="AB94" s="37"/>
    </row>
    <row r="95" spans="27:28" ht="12.75">
      <c r="AA95" s="37"/>
      <c r="AB95" s="37"/>
    </row>
    <row r="96" spans="27:28" ht="12.75">
      <c r="AA96" s="37"/>
      <c r="AB96" s="37"/>
    </row>
    <row r="97" spans="27:28" ht="12.75">
      <c r="AA97" s="37"/>
      <c r="AB97" s="37"/>
    </row>
    <row r="98" spans="27:28" ht="12.75">
      <c r="AA98" s="37"/>
      <c r="AB98" s="37"/>
    </row>
    <row r="99" spans="27:28" ht="12.75">
      <c r="AA99" s="37"/>
      <c r="AB99" s="37"/>
    </row>
    <row r="100" ht="12.75">
      <c r="AA100" s="37"/>
    </row>
    <row r="101" ht="12.75">
      <c r="AA101" s="37"/>
    </row>
    <row r="102" ht="12.75">
      <c r="AA102" s="37"/>
    </row>
    <row r="103" ht="12.75">
      <c r="AA103" s="37"/>
    </row>
    <row r="104" ht="12.75">
      <c r="AA104" s="37"/>
    </row>
    <row r="105" ht="12.75">
      <c r="AA105" s="37"/>
    </row>
  </sheetData>
  <mergeCells count="47">
    <mergeCell ref="A70:F70"/>
    <mergeCell ref="G70:K70"/>
    <mergeCell ref="A72:B73"/>
    <mergeCell ref="C72:D73"/>
    <mergeCell ref="E72:F72"/>
    <mergeCell ref="G72:G73"/>
    <mergeCell ref="H72:H73"/>
    <mergeCell ref="I72:L72"/>
    <mergeCell ref="A74:B74"/>
    <mergeCell ref="C74:D74"/>
    <mergeCell ref="B77:G77"/>
    <mergeCell ref="H77:L77"/>
    <mergeCell ref="B78:G78"/>
    <mergeCell ref="H78:L78"/>
    <mergeCell ref="B79:G79"/>
    <mergeCell ref="H79:L79"/>
    <mergeCell ref="K16:K17"/>
    <mergeCell ref="L16:L17"/>
    <mergeCell ref="H13:I13"/>
    <mergeCell ref="H14:I14"/>
    <mergeCell ref="A15:L15"/>
    <mergeCell ref="A16:A17"/>
    <mergeCell ref="B16:B17"/>
    <mergeCell ref="C16:C17"/>
    <mergeCell ref="D16:G17"/>
    <mergeCell ref="H16:H17"/>
    <mergeCell ref="I16:I17"/>
    <mergeCell ref="J16:J17"/>
    <mergeCell ref="A11:B11"/>
    <mergeCell ref="E11:G11"/>
    <mergeCell ref="H11:I11"/>
    <mergeCell ref="A12:D12"/>
    <mergeCell ref="E12:G12"/>
    <mergeCell ref="H12:I12"/>
    <mergeCell ref="A9:D9"/>
    <mergeCell ref="E9:G9"/>
    <mergeCell ref="A10:D10"/>
    <mergeCell ref="H10:I10"/>
    <mergeCell ref="A5:I5"/>
    <mergeCell ref="K5:L5"/>
    <mergeCell ref="A6:I6"/>
    <mergeCell ref="A8:D8"/>
    <mergeCell ref="H8:I8"/>
    <mergeCell ref="A1:K1"/>
    <mergeCell ref="A2:L2"/>
    <mergeCell ref="A3:K3"/>
    <mergeCell ref="A4:K4"/>
  </mergeCells>
  <hyperlinks>
    <hyperlink ref="A2" r:id="rId1" display="WWW.FIS-SKI.COM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115" zoomScaleNormal="115" workbookViewId="0" topLeftCell="A35">
      <selection activeCell="A1" sqref="A1:L54"/>
    </sheetView>
  </sheetViews>
  <sheetFormatPr defaultColWidth="9.00390625" defaultRowHeight="12.75"/>
  <cols>
    <col min="1" max="1" width="3.125" style="0" customWidth="1"/>
    <col min="2" max="2" width="8.625" style="0" customWidth="1"/>
    <col min="3" max="4" width="3.375" style="0" customWidth="1"/>
    <col min="6" max="6" width="10.125" style="0" customWidth="1"/>
    <col min="7" max="7" width="5.75390625" style="0" customWidth="1"/>
    <col min="8" max="8" width="7.875" style="0" customWidth="1"/>
    <col min="9" max="9" width="13.00390625" style="0" customWidth="1"/>
    <col min="10" max="10" width="4.625" style="0" customWidth="1"/>
    <col min="11" max="11" width="11.25390625" style="0" customWidth="1"/>
    <col min="12" max="12" width="5.875" style="0" customWidth="1"/>
    <col min="14" max="14" width="4.00390625" style="0" customWidth="1"/>
    <col min="21" max="21" width="2.00390625" style="0" customWidth="1"/>
  </cols>
  <sheetData>
    <row r="1" spans="1:12" ht="35.25">
      <c r="A1" s="133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74"/>
    </row>
    <row r="2" spans="1:12" ht="12.75">
      <c r="A2" s="135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74"/>
    </row>
    <row r="4" spans="1:12" ht="15.75">
      <c r="A4" s="117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74"/>
    </row>
    <row r="5" spans="1:12" ht="12.75">
      <c r="A5" s="137" t="s">
        <v>246</v>
      </c>
      <c r="B5" s="114"/>
      <c r="C5" s="114"/>
      <c r="D5" s="114"/>
      <c r="E5" s="114"/>
      <c r="F5" s="114"/>
      <c r="G5" s="114"/>
      <c r="H5" s="114"/>
      <c r="I5" s="114"/>
      <c r="J5" s="3"/>
      <c r="K5" s="120" t="s">
        <v>245</v>
      </c>
      <c r="L5" s="136"/>
    </row>
    <row r="6" spans="1:12" ht="12.75">
      <c r="A6" s="137" t="s">
        <v>173</v>
      </c>
      <c r="B6" s="136"/>
      <c r="C6" s="136"/>
      <c r="D6" s="136"/>
      <c r="E6" s="136"/>
      <c r="F6" s="136"/>
      <c r="G6" s="136"/>
      <c r="H6" s="136"/>
      <c r="I6" s="136"/>
      <c r="K6" s="8" t="s">
        <v>5</v>
      </c>
      <c r="L6" s="36">
        <v>0.5243055555555556</v>
      </c>
    </row>
    <row r="7" spans="1:12" ht="12.75">
      <c r="A7" s="3"/>
      <c r="B7" s="3"/>
      <c r="C7" s="3"/>
      <c r="D7" s="3"/>
      <c r="E7" s="12"/>
      <c r="F7" s="12"/>
      <c r="G7" s="12"/>
      <c r="H7" s="12"/>
      <c r="I7" s="12"/>
      <c r="K7" s="9" t="s">
        <v>12</v>
      </c>
      <c r="L7" s="36">
        <v>0.548611111111111</v>
      </c>
    </row>
    <row r="8" spans="1:12" ht="12.75">
      <c r="A8" s="138" t="s">
        <v>2</v>
      </c>
      <c r="B8" s="138"/>
      <c r="C8" s="138"/>
      <c r="D8" s="138"/>
      <c r="E8" s="3"/>
      <c r="F8" s="3"/>
      <c r="G8" s="3"/>
      <c r="H8" s="138" t="s">
        <v>1</v>
      </c>
      <c r="I8" s="138"/>
      <c r="J8" s="3"/>
      <c r="K8" s="3"/>
      <c r="L8" s="3"/>
    </row>
    <row r="9" spans="1:12" ht="12.75">
      <c r="A9" s="138" t="s">
        <v>3</v>
      </c>
      <c r="B9" s="138"/>
      <c r="C9" s="138"/>
      <c r="D9" s="138"/>
      <c r="E9" s="139" t="s">
        <v>53</v>
      </c>
      <c r="F9" s="136"/>
      <c r="G9" s="136"/>
      <c r="H9" s="29" t="s">
        <v>6</v>
      </c>
      <c r="I9" s="29"/>
      <c r="J9" s="29"/>
      <c r="K9" s="3"/>
      <c r="L9" s="76" t="s">
        <v>139</v>
      </c>
    </row>
    <row r="10" spans="1:12" ht="12.75">
      <c r="A10" s="138" t="s">
        <v>25</v>
      </c>
      <c r="B10" s="138"/>
      <c r="C10" s="138"/>
      <c r="D10" s="138"/>
      <c r="E10" s="13"/>
      <c r="F10" s="3"/>
      <c r="G10" s="3"/>
      <c r="H10" s="139" t="s">
        <v>7</v>
      </c>
      <c r="I10" s="136"/>
      <c r="J10" s="3"/>
      <c r="K10" s="3"/>
      <c r="L10" s="76" t="s">
        <v>32</v>
      </c>
    </row>
    <row r="11" spans="1:12" ht="12.75">
      <c r="A11" s="136" t="s">
        <v>26</v>
      </c>
      <c r="B11" s="136"/>
      <c r="C11" s="28"/>
      <c r="D11" s="3"/>
      <c r="E11" s="138" t="s">
        <v>28</v>
      </c>
      <c r="F11" s="138"/>
      <c r="G11" s="138"/>
      <c r="H11" s="139" t="s">
        <v>8</v>
      </c>
      <c r="I11" s="136"/>
      <c r="J11" s="3"/>
      <c r="K11" s="3"/>
      <c r="L11" s="76" t="s">
        <v>33</v>
      </c>
    </row>
    <row r="12" spans="1:12" ht="12.75">
      <c r="A12" s="138" t="s">
        <v>4</v>
      </c>
      <c r="B12" s="138"/>
      <c r="C12" s="138"/>
      <c r="D12" s="138"/>
      <c r="E12" s="138" t="s">
        <v>29</v>
      </c>
      <c r="F12" s="138"/>
      <c r="G12" s="138"/>
      <c r="H12" s="139" t="s">
        <v>9</v>
      </c>
      <c r="I12" s="136"/>
      <c r="J12" s="3"/>
      <c r="K12" s="3"/>
      <c r="L12" s="76" t="s">
        <v>34</v>
      </c>
    </row>
    <row r="13" spans="1:12" ht="12.75">
      <c r="A13" s="3" t="s">
        <v>311</v>
      </c>
      <c r="B13" s="3"/>
      <c r="C13" s="3"/>
      <c r="D13" s="3"/>
      <c r="E13" s="3"/>
      <c r="F13" s="3"/>
      <c r="G13" s="3"/>
      <c r="H13" s="139" t="s">
        <v>10</v>
      </c>
      <c r="I13" s="136"/>
      <c r="J13" s="3"/>
      <c r="K13" s="3"/>
      <c r="L13" s="76" t="s">
        <v>138</v>
      </c>
    </row>
    <row r="14" spans="1:12" ht="12.75">
      <c r="A14" s="3"/>
      <c r="B14" s="3"/>
      <c r="C14" s="3"/>
      <c r="D14" s="3"/>
      <c r="E14" s="3"/>
      <c r="F14" s="3"/>
      <c r="G14" s="3"/>
      <c r="H14" s="138" t="s">
        <v>11</v>
      </c>
      <c r="I14" s="138"/>
      <c r="J14" s="3"/>
      <c r="K14" s="3"/>
      <c r="L14" s="13">
        <v>1</v>
      </c>
    </row>
    <row r="15" spans="1:12" ht="12.75">
      <c r="A15" s="164" t="s">
        <v>140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157" t="s">
        <v>47</v>
      </c>
      <c r="B16" s="129" t="s">
        <v>30</v>
      </c>
      <c r="C16" s="157" t="s">
        <v>48</v>
      </c>
      <c r="D16" s="92" t="s">
        <v>6</v>
      </c>
      <c r="E16" s="167"/>
      <c r="F16" s="167"/>
      <c r="G16" s="168"/>
      <c r="H16" s="131" t="s">
        <v>38</v>
      </c>
      <c r="I16" s="131" t="s">
        <v>52</v>
      </c>
      <c r="J16" s="172" t="s">
        <v>170</v>
      </c>
      <c r="K16" s="173"/>
      <c r="L16" s="174"/>
    </row>
    <row r="17" spans="1:27" ht="12.75">
      <c r="A17" s="165"/>
      <c r="B17" s="130"/>
      <c r="C17" s="166"/>
      <c r="D17" s="169"/>
      <c r="E17" s="170"/>
      <c r="F17" s="170"/>
      <c r="G17" s="171"/>
      <c r="H17" s="150"/>
      <c r="I17" s="150"/>
      <c r="J17" s="175"/>
      <c r="K17" s="176"/>
      <c r="L17" s="17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2.75">
      <c r="A18" s="20">
        <v>1</v>
      </c>
      <c r="B18" s="77">
        <v>1371774</v>
      </c>
      <c r="C18" s="15">
        <v>1</v>
      </c>
      <c r="D18" s="72" t="s">
        <v>58</v>
      </c>
      <c r="E18" s="77"/>
      <c r="F18" s="77"/>
      <c r="G18" s="80"/>
      <c r="H18" s="20">
        <v>1982</v>
      </c>
      <c r="I18" s="73" t="s">
        <v>46</v>
      </c>
      <c r="J18" s="83"/>
      <c r="K18" s="86" t="s">
        <v>171</v>
      </c>
      <c r="L18" s="84"/>
      <c r="M18" s="45"/>
      <c r="O18" s="1"/>
      <c r="P18" s="13"/>
      <c r="Q18" s="13"/>
      <c r="R18" s="13"/>
      <c r="S18" s="13"/>
      <c r="T18" s="13"/>
      <c r="U18" s="13"/>
      <c r="V18" s="13"/>
      <c r="W18" s="13"/>
      <c r="X18" s="81"/>
      <c r="Y18" s="81"/>
      <c r="Z18" s="183"/>
      <c r="AA18" s="13"/>
    </row>
    <row r="19" spans="1:27" ht="12.75">
      <c r="A19" s="20">
        <v>2</v>
      </c>
      <c r="B19" s="77">
        <v>1316193</v>
      </c>
      <c r="C19" s="15">
        <v>3</v>
      </c>
      <c r="D19" s="72" t="s">
        <v>62</v>
      </c>
      <c r="E19" s="77"/>
      <c r="F19" s="77"/>
      <c r="G19" s="80"/>
      <c r="H19" s="20">
        <v>1980</v>
      </c>
      <c r="I19" s="73" t="s">
        <v>56</v>
      </c>
      <c r="J19" s="82"/>
      <c r="K19" s="86" t="s">
        <v>171</v>
      </c>
      <c r="L19" s="85"/>
      <c r="M19" s="45"/>
      <c r="O19" s="1"/>
      <c r="P19" s="13"/>
      <c r="Q19" s="13"/>
      <c r="R19" s="13"/>
      <c r="S19" s="13"/>
      <c r="T19" s="13"/>
      <c r="U19" s="13"/>
      <c r="V19" s="13"/>
      <c r="W19" s="13"/>
      <c r="X19" s="81"/>
      <c r="Y19" s="13"/>
      <c r="Z19" s="183"/>
      <c r="AA19" s="13"/>
    </row>
    <row r="20" spans="1:27" ht="12.75">
      <c r="A20" s="20">
        <v>3</v>
      </c>
      <c r="B20" s="77">
        <v>3695014</v>
      </c>
      <c r="C20" s="15">
        <v>24</v>
      </c>
      <c r="D20" s="72" t="s">
        <v>59</v>
      </c>
      <c r="E20" s="77"/>
      <c r="F20" s="77"/>
      <c r="G20" s="80"/>
      <c r="H20" s="20">
        <v>1987</v>
      </c>
      <c r="I20" s="73" t="s">
        <v>56</v>
      </c>
      <c r="J20" s="82"/>
      <c r="K20" s="86" t="s">
        <v>171</v>
      </c>
      <c r="L20" s="85"/>
      <c r="M20" s="45"/>
      <c r="O20" s="1"/>
      <c r="P20" s="13"/>
      <c r="Q20" s="13"/>
      <c r="R20" s="13"/>
      <c r="S20" s="13"/>
      <c r="T20" s="13"/>
      <c r="U20" s="13"/>
      <c r="V20" s="13"/>
      <c r="W20" s="13"/>
      <c r="X20" s="81"/>
      <c r="Y20" s="13"/>
      <c r="Z20" s="183"/>
      <c r="AA20" s="13"/>
    </row>
    <row r="21" spans="1:27" ht="12.75">
      <c r="A21" s="20">
        <v>4</v>
      </c>
      <c r="B21" s="77">
        <v>3695031</v>
      </c>
      <c r="C21" s="15">
        <v>4</v>
      </c>
      <c r="D21" s="72" t="s">
        <v>60</v>
      </c>
      <c r="E21" s="77"/>
      <c r="F21" s="77"/>
      <c r="G21" s="80"/>
      <c r="H21" s="20">
        <v>1991</v>
      </c>
      <c r="I21" s="73" t="s">
        <v>56</v>
      </c>
      <c r="J21" s="82"/>
      <c r="K21" s="86" t="s">
        <v>171</v>
      </c>
      <c r="L21" s="85"/>
      <c r="M21" s="45"/>
      <c r="O21" s="1"/>
      <c r="P21" s="13"/>
      <c r="Q21" s="13"/>
      <c r="R21" s="13"/>
      <c r="S21" s="13"/>
      <c r="T21" s="13"/>
      <c r="U21" s="13"/>
      <c r="V21" s="13"/>
      <c r="W21" s="13"/>
      <c r="X21" s="81"/>
      <c r="Y21" s="13"/>
      <c r="Z21" s="183"/>
      <c r="AA21" s="13"/>
    </row>
    <row r="22" spans="1:27" ht="12.75">
      <c r="A22" s="20">
        <v>5</v>
      </c>
      <c r="B22" s="77">
        <v>3695028</v>
      </c>
      <c r="C22" s="15">
        <v>8</v>
      </c>
      <c r="D22" s="72" t="s">
        <v>61</v>
      </c>
      <c r="E22" s="77"/>
      <c r="F22" s="77"/>
      <c r="G22" s="80"/>
      <c r="H22" s="20">
        <v>1989</v>
      </c>
      <c r="I22" s="73" t="s">
        <v>56</v>
      </c>
      <c r="J22" s="82"/>
      <c r="K22" s="86" t="s">
        <v>171</v>
      </c>
      <c r="L22" s="85"/>
      <c r="M22" s="45"/>
      <c r="O22" s="1"/>
      <c r="P22" s="13"/>
      <c r="Q22" s="13"/>
      <c r="R22" s="13"/>
      <c r="S22" s="13"/>
      <c r="T22" s="13"/>
      <c r="U22" s="13"/>
      <c r="V22" s="13"/>
      <c r="W22" s="13"/>
      <c r="X22" s="81"/>
      <c r="Y22" s="13"/>
      <c r="Z22" s="183"/>
      <c r="AA22" s="13"/>
    </row>
    <row r="23" spans="1:27" ht="12.75">
      <c r="A23" s="20">
        <v>6</v>
      </c>
      <c r="B23" s="77">
        <v>3665037</v>
      </c>
      <c r="C23" s="15">
        <v>6</v>
      </c>
      <c r="D23" s="72" t="s">
        <v>82</v>
      </c>
      <c r="E23" s="77"/>
      <c r="F23" s="77"/>
      <c r="G23" s="80"/>
      <c r="H23" s="20">
        <v>1990</v>
      </c>
      <c r="I23" s="73" t="s">
        <v>83</v>
      </c>
      <c r="J23" s="82"/>
      <c r="K23" s="86" t="s">
        <v>171</v>
      </c>
      <c r="L23" s="85"/>
      <c r="M23" s="45"/>
      <c r="O23" s="1"/>
      <c r="P23" s="13"/>
      <c r="Q23" s="13"/>
      <c r="R23" s="13"/>
      <c r="S23" s="13"/>
      <c r="T23" s="13"/>
      <c r="U23" s="13"/>
      <c r="V23" s="13"/>
      <c r="W23" s="13"/>
      <c r="X23" s="81"/>
      <c r="Y23" s="13"/>
      <c r="Z23" s="183"/>
      <c r="AA23" s="13"/>
    </row>
    <row r="24" spans="1:27" ht="12.75">
      <c r="A24" s="20">
        <v>7</v>
      </c>
      <c r="B24" s="77">
        <v>3485652</v>
      </c>
      <c r="C24" s="15">
        <v>7</v>
      </c>
      <c r="D24" s="72" t="s">
        <v>70</v>
      </c>
      <c r="E24" s="77"/>
      <c r="F24" s="77"/>
      <c r="G24" s="80"/>
      <c r="H24" s="20">
        <v>1989</v>
      </c>
      <c r="I24" s="73" t="s">
        <v>46</v>
      </c>
      <c r="J24" s="82"/>
      <c r="K24" s="86" t="s">
        <v>172</v>
      </c>
      <c r="L24" s="85"/>
      <c r="M24" s="45"/>
      <c r="O24" s="1"/>
      <c r="P24" s="13"/>
      <c r="Q24" s="13"/>
      <c r="R24" s="13"/>
      <c r="S24" s="13"/>
      <c r="T24" s="13"/>
      <c r="U24" s="13"/>
      <c r="V24" s="13"/>
      <c r="W24" s="13"/>
      <c r="X24" s="81"/>
      <c r="Y24" s="13"/>
      <c r="Z24" s="183"/>
      <c r="AA24" s="13"/>
    </row>
    <row r="25" spans="1:27" ht="12.75">
      <c r="A25" s="20">
        <v>8</v>
      </c>
      <c r="B25" s="77">
        <v>3695041</v>
      </c>
      <c r="C25" s="15">
        <v>20</v>
      </c>
      <c r="D25" s="72" t="s">
        <v>66</v>
      </c>
      <c r="E25" s="77"/>
      <c r="F25" s="77"/>
      <c r="G25" s="80"/>
      <c r="H25" s="20">
        <v>1994</v>
      </c>
      <c r="I25" s="73" t="s">
        <v>56</v>
      </c>
      <c r="J25" s="82"/>
      <c r="K25" s="86" t="s">
        <v>172</v>
      </c>
      <c r="L25" s="85"/>
      <c r="M25" s="45"/>
      <c r="O25" s="1"/>
      <c r="P25" s="13"/>
      <c r="Q25" s="13"/>
      <c r="R25" s="13"/>
      <c r="S25" s="13"/>
      <c r="T25" s="13"/>
      <c r="U25" s="13"/>
      <c r="V25" s="13"/>
      <c r="W25" s="13"/>
      <c r="X25" s="81"/>
      <c r="Y25" s="13"/>
      <c r="Z25" s="183"/>
      <c r="AA25" s="13"/>
    </row>
    <row r="26" spans="1:27" ht="12.75">
      <c r="A26" s="20">
        <v>9</v>
      </c>
      <c r="B26" s="77">
        <v>3695033</v>
      </c>
      <c r="C26" s="15">
        <v>9</v>
      </c>
      <c r="D26" s="72" t="s">
        <v>65</v>
      </c>
      <c r="E26" s="77"/>
      <c r="F26" s="77"/>
      <c r="G26" s="80"/>
      <c r="H26" s="20">
        <v>1991</v>
      </c>
      <c r="I26" s="73" t="s">
        <v>56</v>
      </c>
      <c r="J26" s="82"/>
      <c r="K26" s="86" t="s">
        <v>172</v>
      </c>
      <c r="L26" s="85"/>
      <c r="M26" s="45"/>
      <c r="O26" s="1"/>
      <c r="P26" s="13"/>
      <c r="Q26" s="13"/>
      <c r="R26" s="13"/>
      <c r="S26" s="13"/>
      <c r="T26" s="13"/>
      <c r="U26" s="13"/>
      <c r="V26" s="13"/>
      <c r="W26" s="13"/>
      <c r="X26" s="81"/>
      <c r="Y26" s="13"/>
      <c r="Z26" s="183"/>
      <c r="AA26" s="13"/>
    </row>
    <row r="27" spans="1:27" ht="12.75">
      <c r="A27" s="20">
        <v>10</v>
      </c>
      <c r="B27" s="77">
        <v>3485726</v>
      </c>
      <c r="C27" s="15">
        <v>5</v>
      </c>
      <c r="D27" s="72" t="s">
        <v>63</v>
      </c>
      <c r="E27" s="77"/>
      <c r="F27" s="77"/>
      <c r="G27" s="80"/>
      <c r="H27" s="20">
        <v>1993</v>
      </c>
      <c r="I27" s="73" t="s">
        <v>46</v>
      </c>
      <c r="J27" s="82"/>
      <c r="K27" s="86" t="s">
        <v>172</v>
      </c>
      <c r="L27" s="85"/>
      <c r="M27" s="45"/>
      <c r="O27" s="1"/>
      <c r="P27" s="13"/>
      <c r="Q27" s="13"/>
      <c r="R27" s="13"/>
      <c r="S27" s="13"/>
      <c r="T27" s="13"/>
      <c r="U27" s="13"/>
      <c r="V27" s="13"/>
      <c r="W27" s="13"/>
      <c r="X27" s="81"/>
      <c r="Y27" s="13"/>
      <c r="Z27" s="183"/>
      <c r="AA27" s="13"/>
    </row>
    <row r="28" spans="1:27" ht="12.75">
      <c r="A28" s="20">
        <v>11</v>
      </c>
      <c r="B28" s="77">
        <v>3695052</v>
      </c>
      <c r="C28" s="15">
        <v>19</v>
      </c>
      <c r="D28" s="72" t="s">
        <v>64</v>
      </c>
      <c r="E28" s="77"/>
      <c r="F28" s="77"/>
      <c r="G28" s="80"/>
      <c r="H28" s="20">
        <v>1993</v>
      </c>
      <c r="I28" s="73" t="s">
        <v>56</v>
      </c>
      <c r="J28" s="82"/>
      <c r="K28" s="86" t="s">
        <v>172</v>
      </c>
      <c r="L28" s="85"/>
      <c r="M28" s="45"/>
      <c r="O28" s="1"/>
      <c r="P28" s="13"/>
      <c r="Q28" s="13"/>
      <c r="R28" s="13"/>
      <c r="S28" s="13"/>
      <c r="T28" s="13"/>
      <c r="U28" s="13"/>
      <c r="V28" s="13"/>
      <c r="W28" s="13"/>
      <c r="X28" s="81"/>
      <c r="Y28" s="13"/>
      <c r="Z28" s="183"/>
      <c r="AA28" s="13"/>
    </row>
    <row r="29" spans="1:27" ht="12.75">
      <c r="A29" s="20">
        <v>12</v>
      </c>
      <c r="B29" s="77">
        <v>3695054</v>
      </c>
      <c r="C29" s="15">
        <v>25</v>
      </c>
      <c r="D29" s="72" t="s">
        <v>67</v>
      </c>
      <c r="E29" s="77"/>
      <c r="F29" s="77"/>
      <c r="G29" s="80"/>
      <c r="H29" s="20">
        <v>1991</v>
      </c>
      <c r="I29" s="73" t="s">
        <v>56</v>
      </c>
      <c r="J29" s="82"/>
      <c r="K29" s="86" t="s">
        <v>172</v>
      </c>
      <c r="L29" s="85"/>
      <c r="M29" s="45"/>
      <c r="O29" s="1"/>
      <c r="P29" s="13"/>
      <c r="Q29" s="13"/>
      <c r="R29" s="13"/>
      <c r="S29" s="13"/>
      <c r="T29" s="13"/>
      <c r="U29" s="13"/>
      <c r="V29" s="13"/>
      <c r="W29" s="13"/>
      <c r="X29" s="81"/>
      <c r="Y29" s="13"/>
      <c r="Z29" s="183"/>
      <c r="AA29" s="13"/>
    </row>
    <row r="30" spans="1:27" ht="12.75">
      <c r="A30" s="20">
        <v>13</v>
      </c>
      <c r="B30" s="77">
        <v>3695034</v>
      </c>
      <c r="C30" s="15">
        <v>10</v>
      </c>
      <c r="D30" s="72" t="s">
        <v>72</v>
      </c>
      <c r="E30" s="77"/>
      <c r="F30" s="77"/>
      <c r="G30" s="80"/>
      <c r="H30" s="20">
        <v>1991</v>
      </c>
      <c r="I30" s="73" t="s">
        <v>56</v>
      </c>
      <c r="J30" s="82"/>
      <c r="K30" s="73" t="s">
        <v>309</v>
      </c>
      <c r="L30" s="85"/>
      <c r="M30" s="45"/>
      <c r="O30" s="1"/>
      <c r="P30" s="13"/>
      <c r="Q30" s="13"/>
      <c r="R30" s="13"/>
      <c r="S30" s="13"/>
      <c r="T30" s="13"/>
      <c r="U30" s="13"/>
      <c r="V30" s="1"/>
      <c r="W30" s="1"/>
      <c r="X30" s="81"/>
      <c r="Y30" s="13"/>
      <c r="Z30" s="183"/>
      <c r="AA30" s="13"/>
    </row>
    <row r="31" spans="1:27" ht="12.75">
      <c r="A31" s="20">
        <v>14</v>
      </c>
      <c r="B31" s="77">
        <v>3695038</v>
      </c>
      <c r="C31" s="15">
        <v>15</v>
      </c>
      <c r="D31" s="72" t="s">
        <v>77</v>
      </c>
      <c r="E31" s="77"/>
      <c r="F31" s="77"/>
      <c r="G31" s="80"/>
      <c r="H31" s="20">
        <v>1992</v>
      </c>
      <c r="I31" s="73" t="s">
        <v>56</v>
      </c>
      <c r="J31" s="82"/>
      <c r="K31" s="73" t="s">
        <v>309</v>
      </c>
      <c r="L31" s="85"/>
      <c r="M31" s="45"/>
      <c r="O31" s="1"/>
      <c r="P31" s="13"/>
      <c r="Q31" s="13"/>
      <c r="R31" s="13"/>
      <c r="S31" s="13"/>
      <c r="T31" s="13"/>
      <c r="U31" s="13"/>
      <c r="V31" s="1"/>
      <c r="W31" s="1"/>
      <c r="X31" s="81"/>
      <c r="Y31" s="13"/>
      <c r="Z31" s="183"/>
      <c r="AA31" s="13"/>
    </row>
    <row r="32" spans="1:27" ht="12.75">
      <c r="A32" s="20">
        <v>15</v>
      </c>
      <c r="B32" s="77">
        <v>3695053</v>
      </c>
      <c r="C32" s="15">
        <v>18</v>
      </c>
      <c r="D32" s="72" t="s">
        <v>68</v>
      </c>
      <c r="E32" s="77"/>
      <c r="F32" s="77"/>
      <c r="G32" s="80"/>
      <c r="H32" s="20">
        <v>1993</v>
      </c>
      <c r="I32" s="73" t="s">
        <v>56</v>
      </c>
      <c r="J32" s="82"/>
      <c r="K32" s="73" t="s">
        <v>309</v>
      </c>
      <c r="L32" s="85"/>
      <c r="M32" s="45"/>
      <c r="O32" s="1"/>
      <c r="P32" s="13"/>
      <c r="Q32" s="13"/>
      <c r="R32" s="13"/>
      <c r="S32" s="13"/>
      <c r="T32" s="13"/>
      <c r="U32" s="13"/>
      <c r="V32" s="1"/>
      <c r="W32" s="1"/>
      <c r="X32" s="81"/>
      <c r="Y32" s="13"/>
      <c r="Z32" s="183"/>
      <c r="AA32" s="13"/>
    </row>
    <row r="33" spans="1:27" ht="12.75">
      <c r="A33" s="20">
        <v>16</v>
      </c>
      <c r="B33" s="77">
        <v>3695044</v>
      </c>
      <c r="C33" s="15">
        <v>13</v>
      </c>
      <c r="D33" s="72" t="s">
        <v>73</v>
      </c>
      <c r="E33" s="77"/>
      <c r="F33" s="77"/>
      <c r="G33" s="80"/>
      <c r="H33" s="20">
        <v>1987</v>
      </c>
      <c r="I33" s="73" t="s">
        <v>56</v>
      </c>
      <c r="J33" s="82"/>
      <c r="K33" s="73" t="s">
        <v>309</v>
      </c>
      <c r="L33" s="85"/>
      <c r="M33" s="45"/>
      <c r="O33" s="1"/>
      <c r="P33" s="13"/>
      <c r="Q33" s="13"/>
      <c r="R33" s="13"/>
      <c r="S33" s="13"/>
      <c r="T33" s="13"/>
      <c r="U33" s="13"/>
      <c r="V33" s="1"/>
      <c r="W33" s="1"/>
      <c r="X33" s="81"/>
      <c r="Y33" s="13"/>
      <c r="Z33" s="183"/>
      <c r="AA33" s="13"/>
    </row>
    <row r="34" spans="1:27" ht="12.75">
      <c r="A34" s="20">
        <v>17</v>
      </c>
      <c r="B34" s="77">
        <v>3695060</v>
      </c>
      <c r="C34" s="15">
        <v>26</v>
      </c>
      <c r="D34" s="72" t="s">
        <v>76</v>
      </c>
      <c r="E34" s="77"/>
      <c r="F34" s="77"/>
      <c r="G34" s="80"/>
      <c r="H34" s="20">
        <v>1995</v>
      </c>
      <c r="I34" s="73" t="s">
        <v>56</v>
      </c>
      <c r="J34" s="82"/>
      <c r="K34" s="73" t="s">
        <v>309</v>
      </c>
      <c r="L34" s="85"/>
      <c r="M34" s="45"/>
      <c r="O34" s="1"/>
      <c r="P34" s="13"/>
      <c r="Q34" s="13"/>
      <c r="R34" s="13"/>
      <c r="S34" s="13"/>
      <c r="T34" s="13"/>
      <c r="U34" s="13"/>
      <c r="V34" s="1"/>
      <c r="W34" s="1"/>
      <c r="X34" s="81"/>
      <c r="Y34" s="13"/>
      <c r="Z34" s="183"/>
      <c r="AA34" s="13"/>
    </row>
    <row r="35" spans="1:27" ht="12.75">
      <c r="A35" s="20">
        <v>18</v>
      </c>
      <c r="B35" s="77">
        <v>3695036</v>
      </c>
      <c r="C35" s="15">
        <v>14</v>
      </c>
      <c r="D35" s="72" t="s">
        <v>69</v>
      </c>
      <c r="E35" s="77"/>
      <c r="F35" s="77"/>
      <c r="G35" s="80"/>
      <c r="H35" s="20">
        <v>1994</v>
      </c>
      <c r="I35" s="73" t="s">
        <v>56</v>
      </c>
      <c r="J35" s="82"/>
      <c r="K35" s="73" t="s">
        <v>309</v>
      </c>
      <c r="L35" s="85"/>
      <c r="M35" s="45"/>
      <c r="O35" s="1"/>
      <c r="P35" s="13"/>
      <c r="Q35" s="13"/>
      <c r="R35" s="13"/>
      <c r="S35" s="13"/>
      <c r="T35" s="13"/>
      <c r="U35" s="13"/>
      <c r="V35" s="1"/>
      <c r="W35" s="1"/>
      <c r="X35" s="81"/>
      <c r="Y35" s="13"/>
      <c r="Z35" s="183"/>
      <c r="AA35" s="13"/>
    </row>
    <row r="36" spans="1:27" ht="12.75">
      <c r="A36" s="20">
        <v>19</v>
      </c>
      <c r="B36" s="77">
        <v>3695056</v>
      </c>
      <c r="C36" s="15">
        <v>16</v>
      </c>
      <c r="D36" s="72" t="s">
        <v>75</v>
      </c>
      <c r="E36" s="77"/>
      <c r="F36" s="77"/>
      <c r="G36" s="80"/>
      <c r="H36" s="20">
        <v>1993</v>
      </c>
      <c r="I36" s="73" t="s">
        <v>56</v>
      </c>
      <c r="J36" s="82"/>
      <c r="K36" s="73" t="s">
        <v>309</v>
      </c>
      <c r="L36" s="85"/>
      <c r="M36" s="45"/>
      <c r="O36" s="1"/>
      <c r="P36" s="13"/>
      <c r="Q36" s="13"/>
      <c r="R36" s="13"/>
      <c r="S36" s="13"/>
      <c r="T36" s="13"/>
      <c r="U36" s="13"/>
      <c r="V36" s="1"/>
      <c r="W36" s="1"/>
      <c r="X36" s="81"/>
      <c r="Y36" s="13"/>
      <c r="Z36" s="183"/>
      <c r="AA36" s="13"/>
    </row>
    <row r="37" spans="1:27" ht="12.75">
      <c r="A37" s="20">
        <v>20</v>
      </c>
      <c r="B37" s="77">
        <v>3695059</v>
      </c>
      <c r="C37" s="15">
        <v>21</v>
      </c>
      <c r="D37" s="72" t="s">
        <v>80</v>
      </c>
      <c r="E37" s="77"/>
      <c r="F37" s="77"/>
      <c r="G37" s="80"/>
      <c r="H37" s="20">
        <v>1994</v>
      </c>
      <c r="I37" s="73" t="s">
        <v>56</v>
      </c>
      <c r="J37" s="82"/>
      <c r="K37" s="73" t="s">
        <v>309</v>
      </c>
      <c r="L37" s="85"/>
      <c r="M37" s="45"/>
      <c r="O37" s="1"/>
      <c r="P37" s="13"/>
      <c r="Q37" s="13"/>
      <c r="R37" s="13"/>
      <c r="S37" s="13"/>
      <c r="T37" s="13"/>
      <c r="U37" s="13"/>
      <c r="V37" s="1"/>
      <c r="W37" s="1"/>
      <c r="X37" s="81"/>
      <c r="Y37" s="13"/>
      <c r="Z37" s="183"/>
      <c r="AA37" s="13"/>
    </row>
    <row r="38" spans="1:27" ht="12.75">
      <c r="A38" s="20">
        <v>21</v>
      </c>
      <c r="B38" s="72">
        <v>3695039</v>
      </c>
      <c r="C38" s="15">
        <v>12</v>
      </c>
      <c r="D38" s="72" t="s">
        <v>74</v>
      </c>
      <c r="E38" s="77"/>
      <c r="F38" s="77"/>
      <c r="G38" s="80"/>
      <c r="H38" s="20">
        <v>1991</v>
      </c>
      <c r="I38" s="73" t="s">
        <v>56</v>
      </c>
      <c r="J38" s="72"/>
      <c r="K38" s="73" t="s">
        <v>309</v>
      </c>
      <c r="L38" s="80"/>
      <c r="O38" s="1"/>
      <c r="P38" s="13"/>
      <c r="Q38" s="13"/>
      <c r="R38" s="13"/>
      <c r="S38" s="13"/>
      <c r="T38" s="13"/>
      <c r="U38" s="13"/>
      <c r="V38" s="1"/>
      <c r="W38" s="1"/>
      <c r="X38" s="81"/>
      <c r="Y38" s="13"/>
      <c r="Z38" s="183"/>
      <c r="AA38" s="13"/>
    </row>
    <row r="39" spans="1:27" ht="12.75">
      <c r="A39" s="20">
        <v>22</v>
      </c>
      <c r="B39" s="72">
        <v>3695055</v>
      </c>
      <c r="C39" s="15">
        <v>22</v>
      </c>
      <c r="D39" s="72" t="s">
        <v>78</v>
      </c>
      <c r="E39" s="77"/>
      <c r="F39" s="77"/>
      <c r="G39" s="80"/>
      <c r="H39" s="20">
        <v>1993</v>
      </c>
      <c r="I39" s="73" t="s">
        <v>56</v>
      </c>
      <c r="J39" s="94"/>
      <c r="K39" s="73" t="s">
        <v>309</v>
      </c>
      <c r="L39" s="88"/>
      <c r="O39" s="1"/>
      <c r="P39" s="13"/>
      <c r="Q39" s="13"/>
      <c r="R39" s="13"/>
      <c r="S39" s="13"/>
      <c r="T39" s="13"/>
      <c r="U39" s="13"/>
      <c r="V39" s="1"/>
      <c r="W39" s="1"/>
      <c r="X39" s="81"/>
      <c r="Y39" s="13"/>
      <c r="Z39" s="183"/>
      <c r="AA39" s="13"/>
    </row>
    <row r="40" spans="1:27" ht="12.75">
      <c r="A40" s="20">
        <v>23</v>
      </c>
      <c r="B40" s="72">
        <v>3695058</v>
      </c>
      <c r="C40" s="15">
        <v>17</v>
      </c>
      <c r="D40" s="72" t="s">
        <v>79</v>
      </c>
      <c r="E40" s="77"/>
      <c r="F40" s="77"/>
      <c r="G40" s="80"/>
      <c r="H40" s="20">
        <v>1994</v>
      </c>
      <c r="I40" s="73" t="s">
        <v>56</v>
      </c>
      <c r="J40" s="94"/>
      <c r="K40" s="73" t="s">
        <v>309</v>
      </c>
      <c r="L40" s="4"/>
      <c r="O40" s="1"/>
      <c r="P40" s="13"/>
      <c r="Q40" s="13"/>
      <c r="R40" s="13"/>
      <c r="S40" s="13"/>
      <c r="T40" s="13"/>
      <c r="U40" s="13"/>
      <c r="V40" s="1"/>
      <c r="W40" s="1"/>
      <c r="X40" s="81"/>
      <c r="Y40" s="13"/>
      <c r="Z40" s="183"/>
      <c r="AA40" s="13"/>
    </row>
    <row r="41" spans="1:12" ht="12.75">
      <c r="A41" s="49"/>
      <c r="B41" s="22" t="s">
        <v>84</v>
      </c>
      <c r="C41" s="22"/>
      <c r="D41" s="22"/>
      <c r="E41" s="22"/>
      <c r="F41" s="22"/>
      <c r="G41" s="22"/>
      <c r="H41" s="22"/>
      <c r="I41" s="22"/>
      <c r="J41" s="106"/>
      <c r="K41" s="22"/>
      <c r="L41" s="107"/>
    </row>
    <row r="42" spans="1:12" ht="12.75">
      <c r="A42" s="50"/>
      <c r="B42" s="13">
        <v>3485203</v>
      </c>
      <c r="C42" s="13">
        <v>2</v>
      </c>
      <c r="D42" s="13" t="s">
        <v>57</v>
      </c>
      <c r="E42" s="13"/>
      <c r="F42" s="13"/>
      <c r="G42" s="13"/>
      <c r="H42" s="13">
        <v>1987</v>
      </c>
      <c r="I42" s="13" t="s">
        <v>46</v>
      </c>
      <c r="J42" s="28"/>
      <c r="K42" s="17"/>
      <c r="L42" s="4"/>
    </row>
    <row r="43" spans="1:12" ht="12.75">
      <c r="A43" s="50"/>
      <c r="B43" s="13">
        <v>3695043</v>
      </c>
      <c r="C43" s="13">
        <v>11</v>
      </c>
      <c r="D43" s="13" t="s">
        <v>71</v>
      </c>
      <c r="E43" s="13"/>
      <c r="F43" s="13"/>
      <c r="G43" s="13"/>
      <c r="H43" s="13">
        <v>1993</v>
      </c>
      <c r="I43" s="13" t="s">
        <v>56</v>
      </c>
      <c r="J43" s="28"/>
      <c r="K43" s="35"/>
      <c r="L43" s="54"/>
    </row>
    <row r="44" spans="1:12" ht="12.75">
      <c r="A44" s="103"/>
      <c r="B44" s="39">
        <v>3695027</v>
      </c>
      <c r="C44" s="39">
        <v>23</v>
      </c>
      <c r="D44" s="39" t="s">
        <v>81</v>
      </c>
      <c r="E44" s="39"/>
      <c r="F44" s="39"/>
      <c r="G44" s="39"/>
      <c r="H44" s="39">
        <v>1991</v>
      </c>
      <c r="I44" s="39" t="s">
        <v>56</v>
      </c>
      <c r="J44" s="40"/>
      <c r="K44" s="104"/>
      <c r="L44" s="105"/>
    </row>
    <row r="45" spans="1:12" ht="12.75">
      <c r="A45" s="22"/>
      <c r="B45" s="41"/>
      <c r="C45" s="32"/>
      <c r="D45" s="41"/>
      <c r="E45" s="41"/>
      <c r="F45" s="41"/>
      <c r="G45" s="41"/>
      <c r="H45" s="32"/>
      <c r="I45" s="32"/>
      <c r="J45" s="41"/>
      <c r="K45" s="22"/>
      <c r="L45" s="22"/>
    </row>
    <row r="46" spans="1:12" ht="12.75" customHeight="1">
      <c r="A46" s="142" t="s">
        <v>251</v>
      </c>
      <c r="B46" s="146"/>
      <c r="C46" s="147" t="s">
        <v>13</v>
      </c>
      <c r="D46" s="146"/>
      <c r="E46" s="99" t="s">
        <v>14</v>
      </c>
      <c r="F46" s="146"/>
      <c r="G46" s="147" t="s">
        <v>86</v>
      </c>
      <c r="H46" s="142" t="s">
        <v>17</v>
      </c>
      <c r="I46" s="99" t="s">
        <v>18</v>
      </c>
      <c r="J46" s="99"/>
      <c r="K46" s="99"/>
      <c r="L46" s="99"/>
    </row>
    <row r="47" spans="1:12" ht="35.25" customHeight="1">
      <c r="A47" s="146"/>
      <c r="B47" s="146"/>
      <c r="C47" s="146"/>
      <c r="D47" s="146"/>
      <c r="E47" s="10" t="s">
        <v>15</v>
      </c>
      <c r="F47" s="10" t="s">
        <v>16</v>
      </c>
      <c r="G47" s="147"/>
      <c r="H47" s="146"/>
      <c r="I47" s="10" t="s">
        <v>19</v>
      </c>
      <c r="J47" s="10" t="s">
        <v>20</v>
      </c>
      <c r="K47" s="10" t="s">
        <v>21</v>
      </c>
      <c r="L47" s="10" t="s">
        <v>22</v>
      </c>
    </row>
    <row r="48" spans="1:12" ht="22.5" customHeight="1">
      <c r="A48" s="99" t="s">
        <v>250</v>
      </c>
      <c r="B48" s="146"/>
      <c r="C48" s="148" t="s">
        <v>85</v>
      </c>
      <c r="D48" s="146"/>
      <c r="E48" s="21" t="s">
        <v>165</v>
      </c>
      <c r="F48" s="21" t="s">
        <v>166</v>
      </c>
      <c r="G48" s="21" t="s">
        <v>167</v>
      </c>
      <c r="H48" s="21" t="s">
        <v>243</v>
      </c>
      <c r="I48" s="21" t="s">
        <v>252</v>
      </c>
      <c r="J48" s="10">
        <v>0</v>
      </c>
      <c r="K48" s="10">
        <v>0</v>
      </c>
      <c r="L48" s="10">
        <v>1</v>
      </c>
    </row>
    <row r="49" spans="1:13" ht="12.75">
      <c r="A49" s="35"/>
      <c r="B49" s="16"/>
      <c r="C49" s="79"/>
      <c r="D49" s="1"/>
      <c r="E49" s="33"/>
      <c r="F49" s="33"/>
      <c r="G49" s="33"/>
      <c r="H49" s="33"/>
      <c r="I49" s="33"/>
      <c r="J49" s="16"/>
      <c r="K49" s="16"/>
      <c r="L49" s="16"/>
      <c r="M49" s="13"/>
    </row>
    <row r="50" spans="1:12" ht="12.75">
      <c r="A50" s="28"/>
      <c r="B50" s="11"/>
      <c r="C50" s="11"/>
      <c r="D50" s="18"/>
      <c r="E50" s="19"/>
      <c r="F50" s="11"/>
      <c r="G50" s="11"/>
      <c r="H50" s="11"/>
      <c r="I50" s="11"/>
      <c r="J50" s="11"/>
      <c r="K50" s="11"/>
      <c r="L50" s="11"/>
    </row>
    <row r="51" spans="1:12" ht="12.75">
      <c r="A51" s="34"/>
      <c r="B51" s="144" t="s">
        <v>3</v>
      </c>
      <c r="C51" s="144"/>
      <c r="D51" s="144"/>
      <c r="E51" s="144"/>
      <c r="F51" s="144"/>
      <c r="G51" s="144"/>
      <c r="H51" s="144" t="s">
        <v>23</v>
      </c>
      <c r="I51" s="144"/>
      <c r="J51" s="144"/>
      <c r="K51" s="144"/>
      <c r="L51" s="144"/>
    </row>
    <row r="52" spans="1:12" ht="12.75">
      <c r="A52" s="3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  <row r="53" spans="2:12" ht="12.75">
      <c r="B53" s="145" t="s">
        <v>54</v>
      </c>
      <c r="C53" s="145"/>
      <c r="D53" s="145"/>
      <c r="E53" s="145"/>
      <c r="F53" s="145"/>
      <c r="G53" s="145"/>
      <c r="H53" s="145" t="s">
        <v>35</v>
      </c>
      <c r="I53" s="145"/>
      <c r="J53" s="145"/>
      <c r="K53" s="145"/>
      <c r="L53" s="145"/>
    </row>
  </sheetData>
  <mergeCells count="43">
    <mergeCell ref="J16:L17"/>
    <mergeCell ref="B53:G53"/>
    <mergeCell ref="H53:L53"/>
    <mergeCell ref="B51:G51"/>
    <mergeCell ref="H51:L51"/>
    <mergeCell ref="B52:G52"/>
    <mergeCell ref="H52:L52"/>
    <mergeCell ref="H46:H47"/>
    <mergeCell ref="I46:L46"/>
    <mergeCell ref="A48:B48"/>
    <mergeCell ref="C48:D48"/>
    <mergeCell ref="A46:B47"/>
    <mergeCell ref="C46:D47"/>
    <mergeCell ref="E46:F46"/>
    <mergeCell ref="G46:G47"/>
    <mergeCell ref="H13:I13"/>
    <mergeCell ref="H14:I14"/>
    <mergeCell ref="A15:L15"/>
    <mergeCell ref="A16:A17"/>
    <mergeCell ref="B16:B17"/>
    <mergeCell ref="C16:C17"/>
    <mergeCell ref="D16:G17"/>
    <mergeCell ref="H16:H17"/>
    <mergeCell ref="I16:I17"/>
    <mergeCell ref="A11:B11"/>
    <mergeCell ref="E11:G11"/>
    <mergeCell ref="H11:I11"/>
    <mergeCell ref="A12:D12"/>
    <mergeCell ref="E12:G12"/>
    <mergeCell ref="H12:I12"/>
    <mergeCell ref="A9:D9"/>
    <mergeCell ref="E9:G9"/>
    <mergeCell ref="A10:D10"/>
    <mergeCell ref="H10:I10"/>
    <mergeCell ref="A5:I5"/>
    <mergeCell ref="K5:L5"/>
    <mergeCell ref="A6:I6"/>
    <mergeCell ref="A8:D8"/>
    <mergeCell ref="H8:I8"/>
    <mergeCell ref="A1:K1"/>
    <mergeCell ref="A2:L2"/>
    <mergeCell ref="A3:K3"/>
    <mergeCell ref="A4:K4"/>
  </mergeCells>
  <hyperlinks>
    <hyperlink ref="A2" r:id="rId1" display="WWW.FIS-SKI.COM"/>
  </hyperlink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26">
      <selection activeCell="A1" sqref="A1:L80"/>
    </sheetView>
  </sheetViews>
  <sheetFormatPr defaultColWidth="9.00390625" defaultRowHeight="12.75"/>
  <cols>
    <col min="1" max="1" width="4.25390625" style="0" customWidth="1"/>
    <col min="3" max="3" width="5.375" style="0" customWidth="1"/>
    <col min="4" max="4" width="2.75390625" style="0" customWidth="1"/>
    <col min="7" max="7" width="6.375" style="0" customWidth="1"/>
    <col min="10" max="11" width="7.875" style="0" customWidth="1"/>
  </cols>
  <sheetData>
    <row r="1" spans="1:12" ht="35.2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3"/>
    </row>
    <row r="2" spans="1:12" ht="12.75">
      <c r="A2" s="113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91"/>
    </row>
    <row r="3" spans="1:12" ht="15.75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4"/>
    </row>
    <row r="4" spans="1:12" ht="15.75">
      <c r="A4" s="116" t="s">
        <v>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4"/>
    </row>
    <row r="5" spans="1:12" ht="12.75">
      <c r="A5" s="118" t="s">
        <v>141</v>
      </c>
      <c r="B5" s="119"/>
      <c r="C5" s="119"/>
      <c r="D5" s="119"/>
      <c r="E5" s="119"/>
      <c r="F5" s="119"/>
      <c r="G5" s="119"/>
      <c r="H5" s="119"/>
      <c r="I5" s="119"/>
      <c r="J5" s="3"/>
      <c r="K5" s="120" t="s">
        <v>245</v>
      </c>
      <c r="L5" s="91"/>
    </row>
    <row r="6" spans="1:12" ht="12.75">
      <c r="A6" s="118" t="s">
        <v>174</v>
      </c>
      <c r="B6" s="102"/>
      <c r="C6" s="102"/>
      <c r="D6" s="102"/>
      <c r="E6" s="102"/>
      <c r="F6" s="102"/>
      <c r="G6" s="102"/>
      <c r="H6" s="102"/>
      <c r="I6" s="102"/>
      <c r="J6" s="8" t="s">
        <v>5</v>
      </c>
      <c r="K6" s="36">
        <v>0.53125</v>
      </c>
      <c r="L6" s="25"/>
    </row>
    <row r="7" spans="1:12" ht="12.75">
      <c r="A7" s="2"/>
      <c r="B7" s="3"/>
      <c r="C7" s="3"/>
      <c r="D7" s="3"/>
      <c r="E7" s="12"/>
      <c r="F7" s="12"/>
      <c r="G7" s="12"/>
      <c r="H7" s="12"/>
      <c r="I7" s="12"/>
      <c r="J7" s="9" t="s">
        <v>12</v>
      </c>
      <c r="K7" s="36">
        <v>0.5555555555555556</v>
      </c>
      <c r="L7" s="26"/>
    </row>
    <row r="8" spans="1:12" ht="12.75">
      <c r="A8" s="149" t="s">
        <v>2</v>
      </c>
      <c r="B8" s="138"/>
      <c r="C8" s="138"/>
      <c r="D8" s="138"/>
      <c r="E8" s="3"/>
      <c r="F8" s="3"/>
      <c r="G8" s="3"/>
      <c r="H8" s="138" t="s">
        <v>1</v>
      </c>
      <c r="I8" s="138"/>
      <c r="J8" s="3"/>
      <c r="K8" s="3"/>
      <c r="L8" s="4"/>
    </row>
    <row r="9" spans="1:12" ht="12.75">
      <c r="A9" s="149" t="s">
        <v>3</v>
      </c>
      <c r="B9" s="138"/>
      <c r="C9" s="138"/>
      <c r="D9" s="138"/>
      <c r="E9" s="139" t="s">
        <v>53</v>
      </c>
      <c r="F9" s="136"/>
      <c r="G9" s="136"/>
      <c r="H9" s="29" t="s">
        <v>6</v>
      </c>
      <c r="I9" s="29"/>
      <c r="J9" s="29"/>
      <c r="K9" s="3"/>
      <c r="L9" s="7" t="s">
        <v>142</v>
      </c>
    </row>
    <row r="10" spans="1:12" ht="12.75">
      <c r="A10" s="149" t="s">
        <v>25</v>
      </c>
      <c r="B10" s="138"/>
      <c r="C10" s="138"/>
      <c r="D10" s="138"/>
      <c r="E10" s="13"/>
      <c r="F10" s="3"/>
      <c r="G10" s="3"/>
      <c r="H10" s="139" t="s">
        <v>7</v>
      </c>
      <c r="I10" s="136"/>
      <c r="J10" s="3"/>
      <c r="K10" s="3"/>
      <c r="L10" s="7" t="s">
        <v>32</v>
      </c>
    </row>
    <row r="11" spans="1:12" ht="12.75">
      <c r="A11" s="151" t="s">
        <v>26</v>
      </c>
      <c r="B11" s="136"/>
      <c r="C11" s="28"/>
      <c r="D11" s="3"/>
      <c r="E11" s="138" t="s">
        <v>28</v>
      </c>
      <c r="F11" s="138"/>
      <c r="G11" s="138"/>
      <c r="H11" s="139" t="s">
        <v>8</v>
      </c>
      <c r="I11" s="136"/>
      <c r="J11" s="3"/>
      <c r="K11" s="3"/>
      <c r="L11" s="7" t="s">
        <v>33</v>
      </c>
    </row>
    <row r="12" spans="1:12" ht="12.75">
      <c r="A12" s="149" t="s">
        <v>4</v>
      </c>
      <c r="B12" s="138"/>
      <c r="C12" s="138"/>
      <c r="D12" s="138"/>
      <c r="E12" s="138" t="s">
        <v>29</v>
      </c>
      <c r="F12" s="138"/>
      <c r="G12" s="138"/>
      <c r="H12" s="139" t="s">
        <v>9</v>
      </c>
      <c r="I12" s="136"/>
      <c r="J12" s="3"/>
      <c r="K12" s="3"/>
      <c r="L12" s="7" t="s">
        <v>34</v>
      </c>
    </row>
    <row r="13" spans="1:12" ht="12.75">
      <c r="A13" s="2" t="s">
        <v>312</v>
      </c>
      <c r="B13" s="3"/>
      <c r="C13" s="3"/>
      <c r="D13" s="3"/>
      <c r="E13" s="3"/>
      <c r="F13" s="3"/>
      <c r="G13" s="3"/>
      <c r="H13" s="139" t="s">
        <v>10</v>
      </c>
      <c r="I13" s="136"/>
      <c r="J13" s="3"/>
      <c r="K13" s="3"/>
      <c r="L13" s="7" t="s">
        <v>138</v>
      </c>
    </row>
    <row r="14" spans="1:12" ht="12.75">
      <c r="A14" s="5"/>
      <c r="B14" s="6"/>
      <c r="C14" s="6"/>
      <c r="D14" s="6"/>
      <c r="E14" s="6"/>
      <c r="F14" s="6"/>
      <c r="G14" s="6"/>
      <c r="H14" s="152" t="s">
        <v>11</v>
      </c>
      <c r="I14" s="152"/>
      <c r="J14" s="6"/>
      <c r="K14" s="6"/>
      <c r="L14" s="14">
        <v>1</v>
      </c>
    </row>
    <row r="15" spans="1:12" ht="12.75">
      <c r="A15" s="153" t="s">
        <v>143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1" ht="12.75">
      <c r="A16" s="97" t="s">
        <v>47</v>
      </c>
      <c r="B16" s="156" t="s">
        <v>30</v>
      </c>
      <c r="C16" s="157" t="s">
        <v>48</v>
      </c>
      <c r="D16" s="92" t="s">
        <v>6</v>
      </c>
      <c r="E16" s="159"/>
      <c r="F16" s="159"/>
      <c r="G16" s="160"/>
      <c r="H16" s="131" t="s">
        <v>38</v>
      </c>
      <c r="I16" s="131" t="s">
        <v>52</v>
      </c>
      <c r="J16" s="172" t="s">
        <v>170</v>
      </c>
      <c r="K16" s="179"/>
    </row>
    <row r="17" spans="1:11" ht="12.75">
      <c r="A17" s="97"/>
      <c r="B17" s="156"/>
      <c r="C17" s="158"/>
      <c r="D17" s="161"/>
      <c r="E17" s="162"/>
      <c r="F17" s="162"/>
      <c r="G17" s="163"/>
      <c r="H17" s="150"/>
      <c r="I17" s="150"/>
      <c r="J17" s="175"/>
      <c r="K17" s="180"/>
    </row>
    <row r="18" spans="1:21" ht="12.75">
      <c r="A18" s="20">
        <v>1</v>
      </c>
      <c r="B18" s="77">
        <v>3480503</v>
      </c>
      <c r="C18" s="20">
        <v>1</v>
      </c>
      <c r="D18" s="77" t="s">
        <v>39</v>
      </c>
      <c r="E18" s="77"/>
      <c r="F18" s="77"/>
      <c r="G18" s="77"/>
      <c r="H18" s="20">
        <v>1987</v>
      </c>
      <c r="I18" s="20" t="s">
        <v>46</v>
      </c>
      <c r="J18" s="181" t="s">
        <v>171</v>
      </c>
      <c r="K18" s="182"/>
      <c r="M18" s="50"/>
      <c r="N18" s="13"/>
      <c r="O18" s="13"/>
      <c r="P18" s="13"/>
      <c r="Q18" s="13"/>
      <c r="R18" s="13"/>
      <c r="S18" s="13"/>
      <c r="T18" s="13"/>
      <c r="U18" s="13"/>
    </row>
    <row r="19" spans="1:21" ht="12.75">
      <c r="A19" s="20">
        <v>2</v>
      </c>
      <c r="B19" s="77">
        <v>3660021</v>
      </c>
      <c r="C19" s="20">
        <v>2</v>
      </c>
      <c r="D19" s="77" t="s">
        <v>118</v>
      </c>
      <c r="E19" s="77"/>
      <c r="F19" s="77"/>
      <c r="G19" s="77"/>
      <c r="H19" s="20">
        <v>1986</v>
      </c>
      <c r="I19" s="20" t="s">
        <v>83</v>
      </c>
      <c r="J19" s="181" t="s">
        <v>171</v>
      </c>
      <c r="K19" s="182"/>
      <c r="M19" s="50"/>
      <c r="N19" s="13"/>
      <c r="O19" s="13"/>
      <c r="P19" s="13"/>
      <c r="Q19" s="13"/>
      <c r="R19" s="13"/>
      <c r="S19" s="13"/>
      <c r="T19" s="13"/>
      <c r="U19" s="13"/>
    </row>
    <row r="20" spans="1:21" ht="12.75">
      <c r="A20" s="20">
        <v>3</v>
      </c>
      <c r="B20" s="77">
        <v>3660034</v>
      </c>
      <c r="C20" s="20">
        <v>3</v>
      </c>
      <c r="D20" s="77" t="s">
        <v>120</v>
      </c>
      <c r="E20" s="77"/>
      <c r="F20" s="77"/>
      <c r="G20" s="77"/>
      <c r="H20" s="20">
        <v>1990</v>
      </c>
      <c r="I20" s="20" t="s">
        <v>83</v>
      </c>
      <c r="J20" s="181" t="s">
        <v>171</v>
      </c>
      <c r="K20" s="182"/>
      <c r="M20" s="50"/>
      <c r="N20" s="13"/>
      <c r="O20" s="13"/>
      <c r="P20" s="13"/>
      <c r="Q20" s="13"/>
      <c r="R20" s="13"/>
      <c r="S20" s="13"/>
      <c r="T20" s="13"/>
      <c r="U20" s="13"/>
    </row>
    <row r="21" spans="1:21" ht="12.75">
      <c r="A21" s="20">
        <v>4</v>
      </c>
      <c r="B21" s="77">
        <v>3690063</v>
      </c>
      <c r="C21" s="20">
        <v>12</v>
      </c>
      <c r="D21" s="77" t="s">
        <v>102</v>
      </c>
      <c r="E21" s="77"/>
      <c r="F21" s="77"/>
      <c r="G21" s="77"/>
      <c r="H21" s="20">
        <v>1992</v>
      </c>
      <c r="I21" s="20" t="s">
        <v>37</v>
      </c>
      <c r="J21" s="181" t="s">
        <v>171</v>
      </c>
      <c r="K21" s="182"/>
      <c r="M21" s="50"/>
      <c r="N21" s="13"/>
      <c r="O21" s="13"/>
      <c r="P21" s="13"/>
      <c r="Q21" s="13"/>
      <c r="R21" s="13"/>
      <c r="S21" s="13"/>
      <c r="T21" s="13"/>
      <c r="U21" s="13"/>
    </row>
    <row r="22" spans="1:21" ht="12.75">
      <c r="A22" s="20">
        <v>5</v>
      </c>
      <c r="B22" s="77">
        <v>3690065</v>
      </c>
      <c r="C22" s="20">
        <v>7</v>
      </c>
      <c r="D22" s="77" t="s">
        <v>116</v>
      </c>
      <c r="E22" s="77"/>
      <c r="F22" s="77"/>
      <c r="G22" s="77"/>
      <c r="H22" s="20">
        <v>1987</v>
      </c>
      <c r="I22" s="20" t="s">
        <v>37</v>
      </c>
      <c r="J22" s="181" t="s">
        <v>171</v>
      </c>
      <c r="K22" s="182"/>
      <c r="M22" s="50"/>
      <c r="N22" s="13"/>
      <c r="O22" s="13"/>
      <c r="P22" s="13"/>
      <c r="Q22" s="13"/>
      <c r="R22" s="13"/>
      <c r="S22" s="13"/>
      <c r="T22" s="13"/>
      <c r="U22" s="13"/>
    </row>
    <row r="23" spans="1:21" ht="12.75">
      <c r="A23" s="20">
        <v>6</v>
      </c>
      <c r="B23" s="77">
        <v>3690026</v>
      </c>
      <c r="C23" s="20">
        <v>8</v>
      </c>
      <c r="D23" s="77" t="s">
        <v>87</v>
      </c>
      <c r="E23" s="77"/>
      <c r="F23" s="77"/>
      <c r="G23" s="77"/>
      <c r="H23" s="20">
        <v>1989</v>
      </c>
      <c r="I23" s="20" t="s">
        <v>37</v>
      </c>
      <c r="J23" s="181" t="s">
        <v>171</v>
      </c>
      <c r="K23" s="182"/>
      <c r="M23" s="50"/>
      <c r="N23" s="13"/>
      <c r="O23" s="13"/>
      <c r="P23" s="13"/>
      <c r="Q23" s="13"/>
      <c r="R23" s="13"/>
      <c r="S23" s="13"/>
      <c r="T23" s="13"/>
      <c r="U23" s="13"/>
    </row>
    <row r="24" spans="1:21" ht="12.75">
      <c r="A24" s="20">
        <v>7</v>
      </c>
      <c r="B24" s="77">
        <v>3690025</v>
      </c>
      <c r="C24" s="20">
        <v>11</v>
      </c>
      <c r="D24" s="77" t="s">
        <v>96</v>
      </c>
      <c r="E24" s="77"/>
      <c r="F24" s="77"/>
      <c r="G24" s="77"/>
      <c r="H24" s="20">
        <v>1987</v>
      </c>
      <c r="I24" s="20" t="s">
        <v>37</v>
      </c>
      <c r="J24" s="181" t="s">
        <v>172</v>
      </c>
      <c r="K24" s="182"/>
      <c r="M24" s="50"/>
      <c r="N24" s="13"/>
      <c r="O24" s="13"/>
      <c r="P24" s="13"/>
      <c r="Q24" s="13"/>
      <c r="R24" s="13"/>
      <c r="S24" s="13"/>
      <c r="T24" s="13"/>
      <c r="U24" s="13"/>
    </row>
    <row r="25" spans="1:21" ht="12.75">
      <c r="A25" s="20">
        <v>8</v>
      </c>
      <c r="B25" s="77">
        <v>3690035</v>
      </c>
      <c r="C25" s="20">
        <v>9</v>
      </c>
      <c r="D25" s="77" t="s">
        <v>98</v>
      </c>
      <c r="E25" s="77"/>
      <c r="F25" s="77"/>
      <c r="G25" s="77"/>
      <c r="H25" s="20">
        <v>1990</v>
      </c>
      <c r="I25" s="20" t="s">
        <v>37</v>
      </c>
      <c r="J25" s="181" t="s">
        <v>172</v>
      </c>
      <c r="K25" s="182"/>
      <c r="M25" s="50"/>
      <c r="N25" s="13"/>
      <c r="O25" s="13"/>
      <c r="P25" s="13"/>
      <c r="Q25" s="13"/>
      <c r="R25" s="13"/>
      <c r="S25" s="13"/>
      <c r="T25" s="13"/>
      <c r="U25" s="13"/>
    </row>
    <row r="26" spans="1:21" ht="12.75">
      <c r="A26" s="20">
        <v>9</v>
      </c>
      <c r="B26" s="77">
        <v>3690050</v>
      </c>
      <c r="C26" s="20">
        <v>6</v>
      </c>
      <c r="D26" s="77" t="s">
        <v>99</v>
      </c>
      <c r="E26" s="77"/>
      <c r="F26" s="77"/>
      <c r="G26" s="77"/>
      <c r="H26" s="20">
        <v>1992</v>
      </c>
      <c r="I26" s="20" t="s">
        <v>37</v>
      </c>
      <c r="J26" s="181" t="s">
        <v>172</v>
      </c>
      <c r="K26" s="182"/>
      <c r="M26" s="50"/>
      <c r="N26" s="13"/>
      <c r="O26" s="13"/>
      <c r="P26" s="13"/>
      <c r="Q26" s="13"/>
      <c r="R26" s="13"/>
      <c r="S26" s="13"/>
      <c r="T26" s="13"/>
      <c r="U26" s="13"/>
    </row>
    <row r="27" spans="1:21" ht="12.75">
      <c r="A27" s="20">
        <v>10</v>
      </c>
      <c r="B27" s="77">
        <v>3690062</v>
      </c>
      <c r="C27" s="20">
        <v>17</v>
      </c>
      <c r="D27" s="77" t="s">
        <v>107</v>
      </c>
      <c r="E27" s="77"/>
      <c r="F27" s="77"/>
      <c r="G27" s="77"/>
      <c r="H27" s="20">
        <v>1987</v>
      </c>
      <c r="I27" s="20" t="s">
        <v>37</v>
      </c>
      <c r="J27" s="181" t="s">
        <v>172</v>
      </c>
      <c r="K27" s="182"/>
      <c r="M27" s="50"/>
      <c r="N27" s="13"/>
      <c r="O27" s="13"/>
      <c r="P27" s="13"/>
      <c r="Q27" s="13"/>
      <c r="R27" s="13"/>
      <c r="S27" s="13"/>
      <c r="T27" s="13"/>
      <c r="U27" s="13"/>
    </row>
    <row r="28" spans="1:21" ht="12.75">
      <c r="A28" s="20">
        <v>11</v>
      </c>
      <c r="B28" s="77">
        <v>3690002</v>
      </c>
      <c r="C28" s="20">
        <v>14</v>
      </c>
      <c r="D28" s="77" t="s">
        <v>89</v>
      </c>
      <c r="E28" s="77"/>
      <c r="F28" s="77"/>
      <c r="G28" s="77"/>
      <c r="H28" s="20">
        <v>1980</v>
      </c>
      <c r="I28" s="20" t="s">
        <v>37</v>
      </c>
      <c r="J28" s="181" t="s">
        <v>172</v>
      </c>
      <c r="K28" s="182"/>
      <c r="M28" s="50"/>
      <c r="N28" s="13"/>
      <c r="O28" s="13"/>
      <c r="P28" s="13"/>
      <c r="Q28" s="13"/>
      <c r="R28" s="13"/>
      <c r="S28" s="13"/>
      <c r="T28" s="13"/>
      <c r="U28" s="13"/>
    </row>
    <row r="29" spans="1:21" ht="12.75">
      <c r="A29" s="20">
        <v>12</v>
      </c>
      <c r="B29" s="77">
        <v>3690066</v>
      </c>
      <c r="C29" s="20">
        <v>15</v>
      </c>
      <c r="D29" s="77" t="s">
        <v>103</v>
      </c>
      <c r="E29" s="77"/>
      <c r="F29" s="77"/>
      <c r="G29" s="77"/>
      <c r="H29" s="20">
        <v>1991</v>
      </c>
      <c r="I29" s="20" t="s">
        <v>37</v>
      </c>
      <c r="J29" s="181" t="s">
        <v>172</v>
      </c>
      <c r="K29" s="182"/>
      <c r="M29" s="50"/>
      <c r="N29" s="13"/>
      <c r="O29" s="13"/>
      <c r="P29" s="13"/>
      <c r="Q29" s="13"/>
      <c r="R29" s="13"/>
      <c r="S29" s="13"/>
      <c r="T29" s="13"/>
      <c r="U29" s="13"/>
    </row>
    <row r="30" spans="1:21" ht="12.75">
      <c r="A30" s="20">
        <v>13</v>
      </c>
      <c r="B30" s="77">
        <v>3690073</v>
      </c>
      <c r="C30" s="20">
        <v>35</v>
      </c>
      <c r="D30" s="77" t="s">
        <v>90</v>
      </c>
      <c r="E30" s="77"/>
      <c r="F30" s="77"/>
      <c r="G30" s="77"/>
      <c r="H30" s="20">
        <v>1992</v>
      </c>
      <c r="I30" s="20" t="s">
        <v>37</v>
      </c>
      <c r="J30" s="181" t="s">
        <v>310</v>
      </c>
      <c r="K30" s="182"/>
      <c r="M30" s="50"/>
      <c r="N30" s="13"/>
      <c r="O30" s="13"/>
      <c r="P30" s="13"/>
      <c r="Q30" s="13"/>
      <c r="R30" s="13"/>
      <c r="S30" s="13"/>
      <c r="T30" s="13"/>
      <c r="U30" s="13"/>
    </row>
    <row r="31" spans="1:21" ht="12.75">
      <c r="A31" s="20">
        <v>14</v>
      </c>
      <c r="B31" s="77">
        <v>3690044</v>
      </c>
      <c r="C31" s="20">
        <v>13</v>
      </c>
      <c r="D31" s="77" t="s">
        <v>91</v>
      </c>
      <c r="E31" s="77"/>
      <c r="F31" s="77"/>
      <c r="G31" s="77"/>
      <c r="H31" s="20">
        <v>1992</v>
      </c>
      <c r="I31" s="20" t="s">
        <v>37</v>
      </c>
      <c r="J31" s="181" t="s">
        <v>310</v>
      </c>
      <c r="K31" s="182"/>
      <c r="M31" s="50"/>
      <c r="N31" s="13"/>
      <c r="O31" s="1"/>
      <c r="P31" s="13"/>
      <c r="Q31" s="13"/>
      <c r="R31" s="13"/>
      <c r="S31" s="13"/>
      <c r="T31" s="1"/>
      <c r="U31" s="1"/>
    </row>
    <row r="32" spans="1:21" ht="12.75">
      <c r="A32" s="20">
        <v>15</v>
      </c>
      <c r="B32" s="77">
        <v>3690034</v>
      </c>
      <c r="C32" s="20">
        <v>10</v>
      </c>
      <c r="D32" s="77" t="s">
        <v>93</v>
      </c>
      <c r="E32" s="77"/>
      <c r="F32" s="77"/>
      <c r="G32" s="77"/>
      <c r="H32" s="20">
        <v>1989</v>
      </c>
      <c r="I32" s="20" t="s">
        <v>37</v>
      </c>
      <c r="J32" s="181" t="s">
        <v>310</v>
      </c>
      <c r="K32" s="182"/>
      <c r="M32" s="50"/>
      <c r="N32" s="13"/>
      <c r="O32" s="1"/>
      <c r="P32" s="13"/>
      <c r="Q32" s="13"/>
      <c r="R32" s="13"/>
      <c r="S32" s="13"/>
      <c r="T32" s="1"/>
      <c r="U32" s="1"/>
    </row>
    <row r="33" spans="1:21" ht="12.75">
      <c r="A33" s="20">
        <v>16</v>
      </c>
      <c r="B33" s="77">
        <v>3690076</v>
      </c>
      <c r="C33" s="20">
        <v>37</v>
      </c>
      <c r="D33" s="77" t="s">
        <v>110</v>
      </c>
      <c r="E33" s="77"/>
      <c r="F33" s="77"/>
      <c r="G33" s="77"/>
      <c r="H33" s="20">
        <v>1993</v>
      </c>
      <c r="I33" s="20" t="s">
        <v>37</v>
      </c>
      <c r="J33" s="181" t="s">
        <v>310</v>
      </c>
      <c r="K33" s="182"/>
      <c r="M33" s="55"/>
      <c r="N33" s="184"/>
      <c r="O33" s="13"/>
      <c r="P33" s="1"/>
      <c r="Q33" s="13"/>
      <c r="R33" s="13"/>
      <c r="S33" s="13"/>
      <c r="T33" s="13"/>
      <c r="U33" s="13"/>
    </row>
    <row r="34" spans="1:21" ht="12.75">
      <c r="A34" s="20">
        <v>17</v>
      </c>
      <c r="B34" s="77">
        <v>3690049</v>
      </c>
      <c r="C34" s="20">
        <v>22</v>
      </c>
      <c r="D34" s="77" t="s">
        <v>88</v>
      </c>
      <c r="E34" s="77"/>
      <c r="F34" s="77"/>
      <c r="G34" s="77"/>
      <c r="H34" s="20">
        <v>1989</v>
      </c>
      <c r="I34" s="20" t="s">
        <v>37</v>
      </c>
      <c r="J34" s="181" t="s">
        <v>310</v>
      </c>
      <c r="K34" s="182"/>
      <c r="M34" s="55"/>
      <c r="N34" s="184"/>
      <c r="O34" s="13"/>
      <c r="P34" s="1"/>
      <c r="Q34" s="13"/>
      <c r="R34" s="13"/>
      <c r="S34" s="13"/>
      <c r="T34" s="13"/>
      <c r="U34" s="13"/>
    </row>
    <row r="35" spans="1:21" ht="12.75">
      <c r="A35" s="20">
        <v>18</v>
      </c>
      <c r="B35" s="77">
        <v>3482006</v>
      </c>
      <c r="C35" s="20">
        <v>36</v>
      </c>
      <c r="D35" s="77" t="s">
        <v>42</v>
      </c>
      <c r="E35" s="77"/>
      <c r="F35" s="77"/>
      <c r="G35" s="77"/>
      <c r="H35" s="20">
        <v>1991</v>
      </c>
      <c r="I35" s="20" t="s">
        <v>40</v>
      </c>
      <c r="J35" s="181" t="s">
        <v>310</v>
      </c>
      <c r="K35" s="182"/>
      <c r="M35" s="55"/>
      <c r="N35" s="184"/>
      <c r="O35" s="13"/>
      <c r="P35" s="1"/>
      <c r="Q35" s="13"/>
      <c r="R35" s="13"/>
      <c r="S35" s="13"/>
      <c r="T35" s="13"/>
      <c r="U35" s="13"/>
    </row>
    <row r="36" spans="1:21" ht="12.75">
      <c r="A36" s="20">
        <v>19</v>
      </c>
      <c r="B36" s="77">
        <v>3690087</v>
      </c>
      <c r="C36" s="20">
        <v>38</v>
      </c>
      <c r="D36" s="77" t="s">
        <v>95</v>
      </c>
      <c r="E36" s="77"/>
      <c r="F36" s="77"/>
      <c r="G36" s="77"/>
      <c r="H36" s="20">
        <v>1988</v>
      </c>
      <c r="I36" s="20" t="s">
        <v>37</v>
      </c>
      <c r="J36" s="181" t="s">
        <v>310</v>
      </c>
      <c r="K36" s="182"/>
      <c r="M36" s="55"/>
      <c r="N36" s="184"/>
      <c r="O36" s="13"/>
      <c r="P36" s="1"/>
      <c r="Q36" s="13"/>
      <c r="R36" s="13"/>
      <c r="S36" s="13"/>
      <c r="T36" s="13"/>
      <c r="U36" s="13"/>
    </row>
    <row r="37" spans="1:21" ht="12.75">
      <c r="A37" s="20">
        <v>20</v>
      </c>
      <c r="B37" s="77">
        <v>3690052</v>
      </c>
      <c r="C37" s="20">
        <v>18</v>
      </c>
      <c r="D37" s="77" t="s">
        <v>115</v>
      </c>
      <c r="E37" s="77"/>
      <c r="F37" s="77"/>
      <c r="G37" s="77"/>
      <c r="H37" s="20">
        <v>1991</v>
      </c>
      <c r="I37" s="20" t="s">
        <v>37</v>
      </c>
      <c r="J37" s="181" t="s">
        <v>310</v>
      </c>
      <c r="K37" s="182"/>
      <c r="M37" s="55"/>
      <c r="N37" s="184"/>
      <c r="O37" s="13"/>
      <c r="P37" s="1"/>
      <c r="Q37" s="13"/>
      <c r="R37" s="13"/>
      <c r="S37" s="13"/>
      <c r="T37" s="13"/>
      <c r="U37" s="13"/>
    </row>
    <row r="38" spans="1:21" ht="12.75">
      <c r="A38" s="20">
        <v>21</v>
      </c>
      <c r="B38" s="77">
        <v>3690077</v>
      </c>
      <c r="C38" s="20">
        <v>30</v>
      </c>
      <c r="D38" s="77" t="s">
        <v>104</v>
      </c>
      <c r="E38" s="77"/>
      <c r="F38" s="77"/>
      <c r="G38" s="77"/>
      <c r="H38" s="20">
        <v>1989</v>
      </c>
      <c r="I38" s="20" t="s">
        <v>37</v>
      </c>
      <c r="J38" s="181" t="s">
        <v>310</v>
      </c>
      <c r="K38" s="182"/>
      <c r="M38" s="55"/>
      <c r="N38" s="184"/>
      <c r="O38" s="13"/>
      <c r="P38" s="1"/>
      <c r="Q38" s="13"/>
      <c r="R38" s="13"/>
      <c r="S38" s="13"/>
      <c r="T38" s="13"/>
      <c r="U38" s="13"/>
    </row>
    <row r="39" spans="1:16" ht="12.75">
      <c r="A39" s="20">
        <v>22</v>
      </c>
      <c r="B39" s="77">
        <v>3690061</v>
      </c>
      <c r="C39" s="20">
        <v>26</v>
      </c>
      <c r="D39" s="77" t="s">
        <v>97</v>
      </c>
      <c r="E39" s="77"/>
      <c r="F39" s="77"/>
      <c r="G39" s="77"/>
      <c r="H39" s="20">
        <v>1981</v>
      </c>
      <c r="I39" s="20" t="s">
        <v>37</v>
      </c>
      <c r="J39" s="181" t="s">
        <v>310</v>
      </c>
      <c r="K39" s="182"/>
      <c r="P39" s="1"/>
    </row>
    <row r="40" spans="1:16" ht="12.75">
      <c r="A40" s="20">
        <v>23</v>
      </c>
      <c r="B40" s="77">
        <v>3690059</v>
      </c>
      <c r="C40" s="20">
        <v>23</v>
      </c>
      <c r="D40" s="77" t="s">
        <v>105</v>
      </c>
      <c r="E40" s="77"/>
      <c r="F40" s="77"/>
      <c r="G40" s="77"/>
      <c r="H40" s="20">
        <v>1987</v>
      </c>
      <c r="I40" s="20" t="s">
        <v>37</v>
      </c>
      <c r="J40" s="181" t="s">
        <v>310</v>
      </c>
      <c r="K40" s="182"/>
      <c r="P40" s="1"/>
    </row>
    <row r="41" spans="1:16" ht="12.75">
      <c r="A41" s="20">
        <v>24</v>
      </c>
      <c r="B41" s="77">
        <v>3690067</v>
      </c>
      <c r="C41" s="20">
        <v>16</v>
      </c>
      <c r="D41" s="77" t="s">
        <v>94</v>
      </c>
      <c r="E41" s="77"/>
      <c r="F41" s="77"/>
      <c r="G41" s="77"/>
      <c r="H41" s="20">
        <v>1986</v>
      </c>
      <c r="I41" s="20" t="s">
        <v>37</v>
      </c>
      <c r="J41" s="181" t="s">
        <v>310</v>
      </c>
      <c r="K41" s="182"/>
      <c r="P41" s="1"/>
    </row>
    <row r="42" spans="1:16" ht="12.75">
      <c r="A42" s="20">
        <v>25</v>
      </c>
      <c r="B42" s="77">
        <v>3690078</v>
      </c>
      <c r="C42" s="20">
        <v>39</v>
      </c>
      <c r="D42" s="77" t="s">
        <v>114</v>
      </c>
      <c r="E42" s="77"/>
      <c r="F42" s="77"/>
      <c r="G42" s="77"/>
      <c r="H42" s="20">
        <v>1993</v>
      </c>
      <c r="I42" s="20" t="s">
        <v>37</v>
      </c>
      <c r="J42" s="181" t="s">
        <v>310</v>
      </c>
      <c r="K42" s="182"/>
      <c r="P42" s="1"/>
    </row>
    <row r="43" spans="1:16" ht="12.75">
      <c r="A43" s="20">
        <v>26</v>
      </c>
      <c r="B43" s="77">
        <v>3481997</v>
      </c>
      <c r="C43" s="20">
        <v>29</v>
      </c>
      <c r="D43" s="77" t="s">
        <v>43</v>
      </c>
      <c r="E43" s="77"/>
      <c r="F43" s="77"/>
      <c r="G43" s="77"/>
      <c r="H43" s="20">
        <v>1982</v>
      </c>
      <c r="I43" s="20" t="s">
        <v>46</v>
      </c>
      <c r="J43" s="181" t="s">
        <v>310</v>
      </c>
      <c r="K43" s="182"/>
      <c r="P43" s="1"/>
    </row>
    <row r="44" spans="1:16" ht="12.75">
      <c r="A44" s="20">
        <v>27</v>
      </c>
      <c r="B44" s="77">
        <v>3690057</v>
      </c>
      <c r="C44" s="20">
        <v>24</v>
      </c>
      <c r="D44" s="77" t="s">
        <v>113</v>
      </c>
      <c r="E44" s="77"/>
      <c r="F44" s="77"/>
      <c r="G44" s="77"/>
      <c r="H44" s="20">
        <v>1990</v>
      </c>
      <c r="I44" s="20" t="s">
        <v>37</v>
      </c>
      <c r="J44" s="181" t="s">
        <v>310</v>
      </c>
      <c r="K44" s="182"/>
      <c r="P44" s="1"/>
    </row>
    <row r="45" spans="1:16" ht="12.75">
      <c r="A45" s="20">
        <v>28</v>
      </c>
      <c r="B45" s="77">
        <v>3690075</v>
      </c>
      <c r="C45" s="20">
        <v>34</v>
      </c>
      <c r="D45" s="77" t="s">
        <v>111</v>
      </c>
      <c r="E45" s="77"/>
      <c r="F45" s="77"/>
      <c r="G45" s="77"/>
      <c r="H45" s="20">
        <v>1994</v>
      </c>
      <c r="I45" s="20" t="s">
        <v>37</v>
      </c>
      <c r="J45" s="181" t="s">
        <v>310</v>
      </c>
      <c r="K45" s="182"/>
      <c r="P45" s="1"/>
    </row>
    <row r="46" spans="1:16" ht="12.75">
      <c r="A46" s="20">
        <v>29</v>
      </c>
      <c r="B46" s="77">
        <v>3690051</v>
      </c>
      <c r="C46" s="20">
        <v>19</v>
      </c>
      <c r="D46" s="77" t="s">
        <v>106</v>
      </c>
      <c r="E46" s="77"/>
      <c r="F46" s="77"/>
      <c r="G46" s="77"/>
      <c r="H46" s="20">
        <v>1991</v>
      </c>
      <c r="I46" s="20" t="s">
        <v>37</v>
      </c>
      <c r="J46" s="181" t="s">
        <v>310</v>
      </c>
      <c r="K46" s="182"/>
      <c r="P46" s="1"/>
    </row>
    <row r="47" spans="1:16" ht="12.75">
      <c r="A47" s="20">
        <v>30</v>
      </c>
      <c r="B47" s="77">
        <v>3690069</v>
      </c>
      <c r="C47" s="20">
        <v>33</v>
      </c>
      <c r="D47" s="77" t="s">
        <v>100</v>
      </c>
      <c r="E47" s="77"/>
      <c r="F47" s="77"/>
      <c r="G47" s="77"/>
      <c r="H47" s="20">
        <v>1994</v>
      </c>
      <c r="I47" s="20" t="s">
        <v>37</v>
      </c>
      <c r="J47" s="181" t="s">
        <v>310</v>
      </c>
      <c r="K47" s="182"/>
      <c r="P47" s="1"/>
    </row>
    <row r="48" spans="1:19" ht="12.75">
      <c r="A48" s="20">
        <v>31</v>
      </c>
      <c r="B48" s="77">
        <v>3690086</v>
      </c>
      <c r="C48" s="20">
        <v>27</v>
      </c>
      <c r="D48" s="77" t="s">
        <v>109</v>
      </c>
      <c r="E48" s="77"/>
      <c r="F48" s="77"/>
      <c r="G48" s="77"/>
      <c r="H48" s="20">
        <v>1999</v>
      </c>
      <c r="I48" s="20" t="s">
        <v>37</v>
      </c>
      <c r="J48" s="181" t="s">
        <v>309</v>
      </c>
      <c r="K48" s="182"/>
      <c r="L48" s="30"/>
      <c r="P48" s="13"/>
      <c r="R48" s="37"/>
      <c r="S48" s="37"/>
    </row>
    <row r="49" spans="1:19" ht="12.75">
      <c r="A49" s="20">
        <v>32</v>
      </c>
      <c r="B49" s="77">
        <v>3690074</v>
      </c>
      <c r="C49" s="20">
        <v>28</v>
      </c>
      <c r="D49" s="77" t="s">
        <v>101</v>
      </c>
      <c r="E49" s="77"/>
      <c r="F49" s="77"/>
      <c r="G49" s="77"/>
      <c r="H49" s="20">
        <v>1994</v>
      </c>
      <c r="I49" s="20" t="s">
        <v>37</v>
      </c>
      <c r="J49" s="181" t="s">
        <v>309</v>
      </c>
      <c r="K49" s="182"/>
      <c r="L49" s="30"/>
      <c r="R49" s="37"/>
      <c r="S49" s="37"/>
    </row>
    <row r="50" spans="1:19" ht="12.75">
      <c r="A50" s="20">
        <v>33</v>
      </c>
      <c r="B50" s="77">
        <v>3690068</v>
      </c>
      <c r="C50" s="20">
        <v>25</v>
      </c>
      <c r="D50" s="77" t="s">
        <v>112</v>
      </c>
      <c r="E50" s="77"/>
      <c r="F50" s="77"/>
      <c r="G50" s="77"/>
      <c r="H50" s="20">
        <v>1994</v>
      </c>
      <c r="I50" s="20" t="s">
        <v>37</v>
      </c>
      <c r="J50" s="181" t="s">
        <v>309</v>
      </c>
      <c r="K50" s="182"/>
      <c r="L50" s="30"/>
      <c r="R50" s="37"/>
      <c r="S50" s="37"/>
    </row>
    <row r="51" spans="1:19" ht="12.75">
      <c r="A51" s="1"/>
      <c r="B51" s="1"/>
      <c r="C51" s="1"/>
      <c r="D51" s="13"/>
      <c r="E51" s="13"/>
      <c r="F51" s="13"/>
      <c r="G51" s="13"/>
      <c r="H51" s="1"/>
      <c r="I51" s="1"/>
      <c r="J51" s="81"/>
      <c r="K51" s="1"/>
      <c r="L51" s="30"/>
      <c r="R51" s="37"/>
      <c r="S51" s="37"/>
    </row>
    <row r="52" spans="1:19" ht="12.75">
      <c r="A52" s="1"/>
      <c r="B52" s="1"/>
      <c r="C52" s="1"/>
      <c r="D52" s="13"/>
      <c r="E52" s="13"/>
      <c r="F52" s="13"/>
      <c r="G52" s="13"/>
      <c r="H52" s="1"/>
      <c r="I52" s="1"/>
      <c r="J52" s="81"/>
      <c r="K52" s="1"/>
      <c r="L52" s="30"/>
      <c r="R52" s="37"/>
      <c r="S52" s="37"/>
    </row>
    <row r="53" spans="1:19" ht="12.75">
      <c r="A53" s="1"/>
      <c r="B53" s="1"/>
      <c r="C53" s="1"/>
      <c r="D53" s="13"/>
      <c r="E53" s="13"/>
      <c r="F53" s="13"/>
      <c r="G53" s="13"/>
      <c r="H53" s="1"/>
      <c r="I53" s="1"/>
      <c r="J53" s="81"/>
      <c r="K53" s="1"/>
      <c r="L53" s="30"/>
      <c r="R53" s="37"/>
      <c r="S53" s="37"/>
    </row>
    <row r="54" spans="1:19" ht="12.75">
      <c r="A54" s="1"/>
      <c r="B54" s="1"/>
      <c r="C54" s="1"/>
      <c r="D54" s="13"/>
      <c r="E54" s="13"/>
      <c r="F54" s="13"/>
      <c r="G54" s="13"/>
      <c r="H54" s="1"/>
      <c r="I54" s="1"/>
      <c r="J54" s="81"/>
      <c r="K54" s="1"/>
      <c r="L54" s="30"/>
      <c r="R54" s="37"/>
      <c r="S54" s="37"/>
    </row>
    <row r="55" spans="1:19" ht="12.75">
      <c r="A55" s="1"/>
      <c r="B55" s="1"/>
      <c r="C55" s="1"/>
      <c r="D55" s="13"/>
      <c r="E55" s="13"/>
      <c r="F55" s="13"/>
      <c r="G55" s="13"/>
      <c r="H55" s="1"/>
      <c r="I55" s="1"/>
      <c r="J55" s="81"/>
      <c r="K55" s="1"/>
      <c r="L55" s="30"/>
      <c r="R55" s="37"/>
      <c r="S55" s="37"/>
    </row>
    <row r="56" spans="1:19" ht="12.75">
      <c r="A56" s="1"/>
      <c r="B56" s="1"/>
      <c r="C56" s="1"/>
      <c r="D56" s="13"/>
      <c r="E56" s="13"/>
      <c r="F56" s="13"/>
      <c r="G56" s="13"/>
      <c r="H56" s="1"/>
      <c r="I56" s="1"/>
      <c r="J56" s="81"/>
      <c r="K56" s="1"/>
      <c r="L56" s="30"/>
      <c r="R56" s="37"/>
      <c r="S56" s="37"/>
    </row>
    <row r="57" spans="1:19" ht="12.75">
      <c r="A57" s="1"/>
      <c r="B57" s="1"/>
      <c r="C57" s="1"/>
      <c r="D57" s="13"/>
      <c r="E57" s="13"/>
      <c r="F57" s="13"/>
      <c r="G57" s="13"/>
      <c r="H57" s="1"/>
      <c r="I57" s="1"/>
      <c r="J57" s="81"/>
      <c r="K57" s="1"/>
      <c r="L57" s="30"/>
      <c r="R57" s="37"/>
      <c r="S57" s="37"/>
    </row>
    <row r="58" spans="1:19" ht="12.75">
      <c r="A58" s="1"/>
      <c r="B58" s="1"/>
      <c r="C58" s="1"/>
      <c r="D58" s="13"/>
      <c r="E58" s="13"/>
      <c r="F58" s="13"/>
      <c r="G58" s="13"/>
      <c r="H58" s="1"/>
      <c r="I58" s="1"/>
      <c r="J58" s="81"/>
      <c r="K58" s="1"/>
      <c r="L58" s="30"/>
      <c r="R58" s="37"/>
      <c r="S58" s="37"/>
    </row>
    <row r="59" spans="1:19" ht="12.75">
      <c r="A59" s="1"/>
      <c r="B59" s="1"/>
      <c r="C59" s="1"/>
      <c r="D59" s="13"/>
      <c r="E59" s="13"/>
      <c r="F59" s="13"/>
      <c r="G59" s="13"/>
      <c r="H59" s="1"/>
      <c r="I59" s="1"/>
      <c r="J59" s="81"/>
      <c r="K59" s="1"/>
      <c r="L59" s="30"/>
      <c r="R59" s="37"/>
      <c r="S59" s="37"/>
    </row>
    <row r="60" spans="1:19" ht="12.75">
      <c r="A60" s="1"/>
      <c r="B60" s="1"/>
      <c r="C60" s="1"/>
      <c r="D60" s="13"/>
      <c r="E60" s="13"/>
      <c r="F60" s="13"/>
      <c r="G60" s="13"/>
      <c r="H60" s="1"/>
      <c r="I60" s="1"/>
      <c r="J60" s="81"/>
      <c r="K60" s="1"/>
      <c r="L60" s="30"/>
      <c r="R60" s="37"/>
      <c r="S60" s="37"/>
    </row>
    <row r="61" spans="1:19" ht="12.75">
      <c r="A61" s="1"/>
      <c r="B61" s="1"/>
      <c r="C61" s="1"/>
      <c r="D61" s="13"/>
      <c r="E61" s="13"/>
      <c r="F61" s="13"/>
      <c r="G61" s="13"/>
      <c r="H61" s="1"/>
      <c r="I61" s="1"/>
      <c r="J61" s="81"/>
      <c r="K61" s="1"/>
      <c r="L61" s="30"/>
      <c r="R61" s="37"/>
      <c r="S61" s="37"/>
    </row>
    <row r="62" spans="1:19" ht="12.75">
      <c r="A62" s="1"/>
      <c r="B62" s="1"/>
      <c r="C62" s="1"/>
      <c r="D62" s="13"/>
      <c r="E62" s="13"/>
      <c r="F62" s="13"/>
      <c r="G62" s="13"/>
      <c r="H62" s="1"/>
      <c r="I62" s="1"/>
      <c r="J62" s="81"/>
      <c r="K62" s="13"/>
      <c r="L62" s="30"/>
      <c r="R62" s="37"/>
      <c r="S62" s="37"/>
    </row>
    <row r="63" spans="8:19" ht="12.75">
      <c r="H63" s="43"/>
      <c r="I63" s="43"/>
      <c r="R63" s="37"/>
      <c r="S63" s="37"/>
    </row>
    <row r="64" spans="1:19" ht="12.75">
      <c r="A64" s="87"/>
      <c r="B64" s="77" t="s">
        <v>84</v>
      </c>
      <c r="C64" s="77"/>
      <c r="D64" s="77"/>
      <c r="E64" s="77"/>
      <c r="F64" s="77"/>
      <c r="G64" s="77"/>
      <c r="H64" s="77"/>
      <c r="I64" s="77"/>
      <c r="J64" s="78"/>
      <c r="K64" s="77"/>
      <c r="L64" s="88"/>
      <c r="R64" s="37"/>
      <c r="S64" s="37"/>
    </row>
    <row r="65" spans="1:18" ht="12.75">
      <c r="A65" s="50"/>
      <c r="B65" s="13">
        <v>3480812</v>
      </c>
      <c r="C65" s="13">
        <v>4</v>
      </c>
      <c r="D65" s="13" t="s">
        <v>44</v>
      </c>
      <c r="E65" s="13"/>
      <c r="F65" s="13"/>
      <c r="G65" s="13"/>
      <c r="H65" s="13">
        <v>1988</v>
      </c>
      <c r="I65" s="13" t="s">
        <v>40</v>
      </c>
      <c r="J65" s="81"/>
      <c r="K65" s="13"/>
      <c r="L65" s="51"/>
      <c r="R65" s="37"/>
    </row>
    <row r="66" spans="1:18" ht="12.75">
      <c r="A66" s="55"/>
      <c r="B66" s="13">
        <v>3480994</v>
      </c>
      <c r="C66" s="13">
        <v>5</v>
      </c>
      <c r="D66" s="13" t="s">
        <v>45</v>
      </c>
      <c r="E66" s="13"/>
      <c r="F66" s="13"/>
      <c r="G66" s="13"/>
      <c r="H66" s="13">
        <v>1988</v>
      </c>
      <c r="I66" s="13" t="s">
        <v>40</v>
      </c>
      <c r="J66" s="13"/>
      <c r="K66" s="13"/>
      <c r="L66" s="56"/>
      <c r="R66" s="37"/>
    </row>
    <row r="67" spans="1:18" ht="12.75">
      <c r="A67" s="50"/>
      <c r="B67" s="13">
        <v>1194264</v>
      </c>
      <c r="C67" s="13">
        <v>20</v>
      </c>
      <c r="D67" s="13" t="s">
        <v>92</v>
      </c>
      <c r="E67" s="13"/>
      <c r="F67" s="13"/>
      <c r="G67" s="13"/>
      <c r="H67" s="13">
        <v>1975</v>
      </c>
      <c r="I67" s="13" t="s">
        <v>37</v>
      </c>
      <c r="J67" s="28"/>
      <c r="K67" s="13"/>
      <c r="L67" s="51"/>
      <c r="R67" s="37"/>
    </row>
    <row r="68" spans="1:18" ht="12.75">
      <c r="A68" s="52"/>
      <c r="B68" s="13">
        <v>3690060</v>
      </c>
      <c r="C68" s="13">
        <v>21</v>
      </c>
      <c r="D68" s="13" t="s">
        <v>108</v>
      </c>
      <c r="E68" s="13"/>
      <c r="F68" s="13"/>
      <c r="G68" s="13"/>
      <c r="H68" s="13">
        <v>1989</v>
      </c>
      <c r="I68" s="13" t="s">
        <v>37</v>
      </c>
      <c r="J68" s="28"/>
      <c r="K68" s="13"/>
      <c r="L68" s="4"/>
      <c r="R68" s="37"/>
    </row>
    <row r="69" spans="1:12" ht="12.75">
      <c r="A69" s="53"/>
      <c r="B69" s="178">
        <v>3690043</v>
      </c>
      <c r="C69" s="13">
        <v>31</v>
      </c>
      <c r="D69" s="13" t="s">
        <v>287</v>
      </c>
      <c r="E69" s="13"/>
      <c r="F69" s="13"/>
      <c r="G69" s="13"/>
      <c r="H69" s="13">
        <v>1988</v>
      </c>
      <c r="I69" s="13" t="s">
        <v>37</v>
      </c>
      <c r="J69" s="28"/>
      <c r="K69" s="13"/>
      <c r="L69" s="54"/>
    </row>
    <row r="70" spans="1:12" ht="12.75">
      <c r="A70" s="42"/>
      <c r="B70" s="39">
        <v>3481917</v>
      </c>
      <c r="C70" s="39">
        <v>32</v>
      </c>
      <c r="D70" s="39" t="s">
        <v>41</v>
      </c>
      <c r="E70" s="39"/>
      <c r="F70" s="39"/>
      <c r="G70" s="39"/>
      <c r="H70" s="39">
        <v>1967</v>
      </c>
      <c r="I70" s="39" t="s">
        <v>40</v>
      </c>
      <c r="J70" s="40"/>
      <c r="K70" s="39"/>
      <c r="L70" s="14"/>
    </row>
    <row r="72" spans="1:12" ht="12.75">
      <c r="A72" s="142" t="s">
        <v>251</v>
      </c>
      <c r="B72" s="146"/>
      <c r="C72" s="147" t="s">
        <v>13</v>
      </c>
      <c r="D72" s="146"/>
      <c r="E72" s="99" t="s">
        <v>14</v>
      </c>
      <c r="F72" s="146"/>
      <c r="G72" s="147" t="s">
        <v>86</v>
      </c>
      <c r="H72" s="142" t="s">
        <v>17</v>
      </c>
      <c r="I72" s="99" t="s">
        <v>18</v>
      </c>
      <c r="J72" s="99"/>
      <c r="K72" s="99"/>
      <c r="L72" s="99"/>
    </row>
    <row r="73" spans="1:12" ht="24" customHeight="1">
      <c r="A73" s="146"/>
      <c r="B73" s="146"/>
      <c r="C73" s="146"/>
      <c r="D73" s="146"/>
      <c r="E73" s="10" t="s">
        <v>15</v>
      </c>
      <c r="F73" s="10" t="s">
        <v>16</v>
      </c>
      <c r="G73" s="147"/>
      <c r="H73" s="146"/>
      <c r="I73" s="10" t="s">
        <v>19</v>
      </c>
      <c r="J73" s="10" t="s">
        <v>20</v>
      </c>
      <c r="K73" s="10" t="s">
        <v>21</v>
      </c>
      <c r="L73" s="10" t="s">
        <v>22</v>
      </c>
    </row>
    <row r="74" spans="1:12" ht="19.5" customHeight="1">
      <c r="A74" s="99" t="s">
        <v>250</v>
      </c>
      <c r="B74" s="146"/>
      <c r="C74" s="148" t="s">
        <v>85</v>
      </c>
      <c r="D74" s="146"/>
      <c r="E74" s="21" t="s">
        <v>165</v>
      </c>
      <c r="F74" s="21" t="s">
        <v>166</v>
      </c>
      <c r="G74" s="21" t="s">
        <v>169</v>
      </c>
      <c r="H74" s="21" t="s">
        <v>286</v>
      </c>
      <c r="I74" s="21" t="s">
        <v>168</v>
      </c>
      <c r="J74" s="10">
        <v>0</v>
      </c>
      <c r="K74" s="10">
        <v>0</v>
      </c>
      <c r="L74" s="10">
        <v>1</v>
      </c>
    </row>
    <row r="75" spans="1:12" ht="27.75" customHeight="1">
      <c r="A75" s="35"/>
      <c r="B75" s="16"/>
      <c r="C75" s="79"/>
      <c r="D75" s="1"/>
      <c r="E75" s="33"/>
      <c r="F75" s="33"/>
      <c r="G75" s="33"/>
      <c r="H75" s="33"/>
      <c r="I75" s="33"/>
      <c r="J75" s="16"/>
      <c r="K75" s="16"/>
      <c r="L75" s="16"/>
    </row>
    <row r="76" spans="1:12" ht="28.5" customHeight="1">
      <c r="A76" s="28"/>
      <c r="B76" s="11"/>
      <c r="C76" s="11"/>
      <c r="D76" s="18"/>
      <c r="E76" s="19"/>
      <c r="F76" s="11"/>
      <c r="G76" s="11"/>
      <c r="H76" s="11"/>
      <c r="I76" s="11"/>
      <c r="J76" s="11"/>
      <c r="K76" s="11"/>
      <c r="L76" s="11"/>
    </row>
    <row r="77" spans="1:12" ht="12.75">
      <c r="A77" s="34"/>
      <c r="B77" s="144" t="s">
        <v>3</v>
      </c>
      <c r="C77" s="144"/>
      <c r="D77" s="144"/>
      <c r="E77" s="144"/>
      <c r="F77" s="144"/>
      <c r="G77" s="144"/>
      <c r="H77" s="144" t="s">
        <v>23</v>
      </c>
      <c r="I77" s="144"/>
      <c r="J77" s="144"/>
      <c r="K77" s="144"/>
      <c r="L77" s="144"/>
    </row>
    <row r="78" spans="1:12" ht="12.75">
      <c r="A78" s="3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2:12" ht="12.75">
      <c r="B79" s="145" t="s">
        <v>54</v>
      </c>
      <c r="C79" s="145"/>
      <c r="D79" s="145"/>
      <c r="E79" s="145"/>
      <c r="F79" s="145"/>
      <c r="G79" s="145"/>
      <c r="H79" s="145" t="s">
        <v>35</v>
      </c>
      <c r="I79" s="145"/>
      <c r="J79" s="145"/>
      <c r="K79" s="145"/>
      <c r="L79" s="145"/>
    </row>
  </sheetData>
  <mergeCells count="76">
    <mergeCell ref="J48:K48"/>
    <mergeCell ref="J49:K49"/>
    <mergeCell ref="J50:K50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7"/>
    <mergeCell ref="J18:K18"/>
    <mergeCell ref="J19:K19"/>
    <mergeCell ref="B79:G79"/>
    <mergeCell ref="H79:L79"/>
    <mergeCell ref="B77:G77"/>
    <mergeCell ref="H77:L77"/>
    <mergeCell ref="B78:G78"/>
    <mergeCell ref="H78:L78"/>
    <mergeCell ref="H72:H73"/>
    <mergeCell ref="I72:L72"/>
    <mergeCell ref="A74:B74"/>
    <mergeCell ref="C74:D74"/>
    <mergeCell ref="A72:B73"/>
    <mergeCell ref="C72:D73"/>
    <mergeCell ref="E72:F72"/>
    <mergeCell ref="G72:G73"/>
    <mergeCell ref="H13:I13"/>
    <mergeCell ref="H14:I14"/>
    <mergeCell ref="A15:L15"/>
    <mergeCell ref="A16:A17"/>
    <mergeCell ref="B16:B17"/>
    <mergeCell ref="C16:C17"/>
    <mergeCell ref="D16:G17"/>
    <mergeCell ref="H16:H17"/>
    <mergeCell ref="I16:I17"/>
    <mergeCell ref="A11:B11"/>
    <mergeCell ref="E11:G11"/>
    <mergeCell ref="H11:I11"/>
    <mergeCell ref="A12:D12"/>
    <mergeCell ref="E12:G12"/>
    <mergeCell ref="H12:I12"/>
    <mergeCell ref="A9:D9"/>
    <mergeCell ref="E9:G9"/>
    <mergeCell ref="A10:D10"/>
    <mergeCell ref="H10:I10"/>
    <mergeCell ref="A5:I5"/>
    <mergeCell ref="K5:L5"/>
    <mergeCell ref="A6:I6"/>
    <mergeCell ref="A8:D8"/>
    <mergeCell ref="H8:I8"/>
    <mergeCell ref="A1:K1"/>
    <mergeCell ref="A2:L2"/>
    <mergeCell ref="A3:K3"/>
    <mergeCell ref="A4:K4"/>
  </mergeCells>
  <hyperlinks>
    <hyperlink ref="A2" r:id="rId1" display="WWW.FIS-SKI.COM"/>
  </hyperlinks>
  <printOptions/>
  <pageMargins left="1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Atlant</cp:lastModifiedBy>
  <cp:lastPrinted>2011-01-15T11:35:25Z</cp:lastPrinted>
  <dcterms:created xsi:type="dcterms:W3CDTF">2008-01-13T10:30:50Z</dcterms:created>
  <dcterms:modified xsi:type="dcterms:W3CDTF">2011-01-15T11:35:43Z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