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5015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<sst xmlns="http://schemas.openxmlformats.org/spreadsheetml/2006/main" count="174" uniqueCount="141">
  <si>
    <t>ОSC "ТЕMP", KHARKIV</t>
  </si>
  <si>
    <t>Course Information:</t>
  </si>
  <si>
    <t>Jury Information:</t>
  </si>
  <si>
    <t>Technical Delegate:</t>
  </si>
  <si>
    <t>Chief of Competition:</t>
  </si>
  <si>
    <t xml:space="preserve">Start Time: </t>
  </si>
  <si>
    <t>Name</t>
  </si>
  <si>
    <t>Height Difference (HD)</t>
  </si>
  <si>
    <t>Maximum Climb (MC)</t>
  </si>
  <si>
    <t>Total Climb (TC)</t>
  </si>
  <si>
    <t>Length of Lap</t>
  </si>
  <si>
    <t>Number of Laps</t>
  </si>
  <si>
    <t>Bib</t>
  </si>
  <si>
    <t>End Time:</t>
  </si>
  <si>
    <t>Rank</t>
  </si>
  <si>
    <t>Behind</t>
  </si>
  <si>
    <t>Weather</t>
  </si>
  <si>
    <t>Snow Condition</t>
  </si>
  <si>
    <t>Temperatures</t>
  </si>
  <si>
    <t>Air</t>
  </si>
  <si>
    <t>Snow</t>
  </si>
  <si>
    <t>Hard Packed Variable</t>
  </si>
  <si>
    <t>Entries/Nations</t>
  </si>
  <si>
    <t>Ranked</t>
  </si>
  <si>
    <t>Participants</t>
  </si>
  <si>
    <t>DNS</t>
  </si>
  <si>
    <t>DNF</t>
  </si>
  <si>
    <t>DSQ</t>
  </si>
  <si>
    <t>LAP</t>
  </si>
  <si>
    <t>0/0</t>
  </si>
  <si>
    <t>Race Secretary:</t>
  </si>
  <si>
    <t>Cross - Country</t>
  </si>
  <si>
    <t xml:space="preserve">Assistant Technical </t>
  </si>
  <si>
    <t>Delegate:</t>
  </si>
  <si>
    <t xml:space="preserve">NOC </t>
  </si>
  <si>
    <t>Penalties</t>
  </si>
  <si>
    <t>Factor</t>
  </si>
  <si>
    <t>WWW.FIS-SKI.COM</t>
  </si>
  <si>
    <t>birth</t>
  </si>
  <si>
    <t xml:space="preserve">Date of </t>
  </si>
  <si>
    <t>Grigoriev Victor (Russia)</t>
  </si>
  <si>
    <t>Nesterenko Andriy (Ukraine)</t>
  </si>
  <si>
    <t>Iliushin Anatoliy (Ukraine)</t>
  </si>
  <si>
    <t>FIS code</t>
  </si>
  <si>
    <t>code</t>
  </si>
  <si>
    <t>_________________________  Grigoriev Victor (Russia)</t>
  </si>
  <si>
    <t>FIS EAST EUROPE CUP</t>
  </si>
  <si>
    <t>Women 1200 m Freestyle Sprint</t>
  </si>
  <si>
    <t>SAT 18 JAN 2009</t>
  </si>
  <si>
    <t>1200 m Ladies</t>
  </si>
  <si>
    <t>13 м</t>
  </si>
  <si>
    <t>10 м</t>
  </si>
  <si>
    <t>37м</t>
  </si>
  <si>
    <t>1200 м</t>
  </si>
  <si>
    <t>Lavryk Anastasiia</t>
  </si>
  <si>
    <t>Ukr</t>
  </si>
  <si>
    <t>Rudnieva Tetiana</t>
  </si>
  <si>
    <t>Kylesh Maryna</t>
  </si>
  <si>
    <t>Ostanina Maria</t>
  </si>
  <si>
    <t>Grygorenko Oleksandra</t>
  </si>
  <si>
    <t>Ilinskykh Svitlana</t>
  </si>
  <si>
    <t>Malets-lisogor Marina</t>
  </si>
  <si>
    <t>Jakimchuk Vita</t>
  </si>
  <si>
    <t>Rus</t>
  </si>
  <si>
    <t>Antsybor Maryna</t>
  </si>
  <si>
    <t>Tseselska Kateryna</t>
  </si>
  <si>
    <t>Nafranovich Iryna</t>
  </si>
  <si>
    <t>BLR</t>
  </si>
  <si>
    <t>Obiukh Zoya</t>
  </si>
  <si>
    <t>Mykhnyuk Tetyana</t>
  </si>
  <si>
    <t>Nesterenko Lada</t>
  </si>
  <si>
    <t>Loseva Marya</t>
  </si>
  <si>
    <t>Grygorenko Kateryna</t>
  </si>
  <si>
    <t>Antonova Elena</t>
  </si>
  <si>
    <t>Kaz</t>
  </si>
  <si>
    <t>Bondar Iana</t>
  </si>
  <si>
    <t>Zavalij Tatjana</t>
  </si>
  <si>
    <t>Mykhnyuk Galyna</t>
  </si>
  <si>
    <t>Staravoitava Maryia</t>
  </si>
  <si>
    <t>Smirnova Kateryna</t>
  </si>
  <si>
    <t>Riabukha Oksana</t>
  </si>
  <si>
    <t>Podoroga Alina</t>
  </si>
  <si>
    <t>Kuramshina Viktoria</t>
  </si>
  <si>
    <t>2/26</t>
  </si>
  <si>
    <t>26/4</t>
  </si>
  <si>
    <t>-2.6°C</t>
  </si>
  <si>
    <t>-2.8°C</t>
  </si>
  <si>
    <t>Number of Competitors:26 , Number of Nations: 4</t>
  </si>
  <si>
    <t>______________  Zayets Svetlana (Ukraine)</t>
  </si>
  <si>
    <t>Fis Points</t>
  </si>
  <si>
    <t>Vedeneeva  elena</t>
  </si>
  <si>
    <t>Qualification</t>
  </si>
  <si>
    <t>Finish</t>
  </si>
  <si>
    <t>time</t>
  </si>
  <si>
    <t>03:03,57</t>
  </si>
  <si>
    <t>03:07,30</t>
  </si>
  <si>
    <t>03:08,42</t>
  </si>
  <si>
    <t>03:09,51</t>
  </si>
  <si>
    <t>03:14,25</t>
  </si>
  <si>
    <t>03:14,66</t>
  </si>
  <si>
    <t>03:17,10</t>
  </si>
  <si>
    <t>03:17,61</t>
  </si>
  <si>
    <t>03:18,52</t>
  </si>
  <si>
    <t>03:19,40</t>
  </si>
  <si>
    <t>03:19,65</t>
  </si>
  <si>
    <t>03:22,11</t>
  </si>
  <si>
    <t>03:22,38</t>
  </si>
  <si>
    <t>03:22,70</t>
  </si>
  <si>
    <t>03:25,20</t>
  </si>
  <si>
    <t>03:25,85</t>
  </si>
  <si>
    <t>03:27,81</t>
  </si>
  <si>
    <t>03:31,01</t>
  </si>
  <si>
    <t>03:37,60</t>
  </si>
  <si>
    <t>03:38,62</t>
  </si>
  <si>
    <t>03:41,21</t>
  </si>
  <si>
    <t>03:42,50</t>
  </si>
  <si>
    <t>03:54,51</t>
  </si>
  <si>
    <t>03:06,46</t>
  </si>
  <si>
    <t>+00:00:02,89</t>
  </si>
  <si>
    <t>+00:00:03,73</t>
  </si>
  <si>
    <t>+00:00:04,85</t>
  </si>
  <si>
    <t>+00:00:05,94</t>
  </si>
  <si>
    <t>+00:00:10,68</t>
  </si>
  <si>
    <t>+00:00:11,09</t>
  </si>
  <si>
    <t>+00:00:13,53</t>
  </si>
  <si>
    <t>+00:00:14,04</t>
  </si>
  <si>
    <t>+00:00:14,95</t>
  </si>
  <si>
    <t>+00:00:15,83</t>
  </si>
  <si>
    <t>+00:00:16,08</t>
  </si>
  <si>
    <t>+00:00:18,54</t>
  </si>
  <si>
    <t>+00:00:18,81</t>
  </si>
  <si>
    <t>+00:00:19,13</t>
  </si>
  <si>
    <t>+00:00:21,63</t>
  </si>
  <si>
    <t>+00:00:22,28</t>
  </si>
  <si>
    <t>+00:00:24,24</t>
  </si>
  <si>
    <t>+00:00:27,44</t>
  </si>
  <si>
    <t>+00:00:34,03</t>
  </si>
  <si>
    <t>+00:00:35,05</t>
  </si>
  <si>
    <t>+00:00:37,64</t>
  </si>
  <si>
    <t>+00:00:38,93</t>
  </si>
  <si>
    <t>+00:00:50,94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</si>
</sst>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0.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62"/>
      <name val="Arial Black"/>
      <family val="2"/>
    </font>
    <font>
      <b/>
      <sz val="10"/>
      <color indexed="62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10"/>
      <color indexed="17"/>
      <name val="Arial Cyr"/>
      <family val="0"/>
    </font>
    <font>
      <b/>
      <sz val="28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20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6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7" fillId="33" borderId="15" xfId="42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2" xfId="0" applyBorder="1" applyAlignment="1">
      <alignment/>
    </xf>
    <xf numFmtId="0" fontId="0" fillId="33" borderId="15" xfId="0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 horizontal="center"/>
    </xf>
    <xf numFmtId="20" fontId="0" fillId="33" borderId="0" xfId="0" applyNumberFormat="1" applyFill="1" applyBorder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19050</xdr:rowOff>
    </xdr:from>
    <xdr:to>
      <xdr:col>10</xdr:col>
      <xdr:colOff>485775</xdr:colOff>
      <xdr:row>1</xdr:row>
      <xdr:rowOff>133350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"/>
          <a:ext cx="1085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34">
      <selection activeCell="Y28" sqref="Y28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5.875" style="0" customWidth="1"/>
    <col min="4" max="4" width="8.25390625" style="0" customWidth="1"/>
    <col min="5" max="5" width="12.25390625" style="0" customWidth="1"/>
    <col min="6" max="6" width="8.875" style="0" customWidth="1"/>
    <col min="7" max="7" width="10.125" style="0" customWidth="1"/>
    <col min="8" max="8" width="8.375" style="0" customWidth="1"/>
    <col min="9" max="9" width="7.875" style="0" hidden="1" customWidth="1"/>
    <col min="10" max="10" width="11.75390625" style="0" customWidth="1"/>
    <col min="11" max="11" width="9.75390625" style="0" customWidth="1"/>
    <col min="12" max="12" width="8.00390625" style="0" hidden="1" customWidth="1"/>
    <col min="13" max="13" width="1.25" style="0" hidden="1" customWidth="1"/>
    <col min="14" max="15" width="0" style="0" hidden="1" customWidth="1"/>
    <col min="16" max="16" width="12.625" style="0" hidden="1" customWidth="1"/>
    <col min="17" max="17" width="0" style="0" hidden="1" customWidth="1"/>
    <col min="18" max="18" width="7.125" style="0" hidden="1" customWidth="1"/>
    <col min="19" max="19" width="11.00390625" style="0" hidden="1" customWidth="1"/>
    <col min="20" max="21" width="0" style="0" hidden="1" customWidth="1"/>
    <col min="22" max="22" width="11.875" style="0" hidden="1" customWidth="1"/>
  </cols>
  <sheetData>
    <row r="1" spans="1:13" ht="72" customHeight="1">
      <c r="A1" s="80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49"/>
      <c r="L1" s="40"/>
      <c r="M1" s="40"/>
    </row>
    <row r="2" spans="1:13" ht="12" customHeight="1">
      <c r="A2" s="20"/>
      <c r="B2" s="21"/>
      <c r="C2" s="21"/>
      <c r="D2" s="21"/>
      <c r="E2" s="21"/>
      <c r="F2" s="46" t="s">
        <v>37</v>
      </c>
      <c r="G2" s="21"/>
      <c r="H2" s="21"/>
      <c r="I2" s="21"/>
      <c r="J2" s="21"/>
      <c r="K2" s="50"/>
      <c r="L2" s="36" t="s">
        <v>35</v>
      </c>
      <c r="M2" s="35" t="s">
        <v>36</v>
      </c>
    </row>
    <row r="3" spans="1:13" ht="15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23"/>
      <c r="L3" s="37">
        <v>131.58</v>
      </c>
      <c r="M3" s="38">
        <v>800</v>
      </c>
    </row>
    <row r="4" spans="1:13" ht="15.75">
      <c r="A4" s="82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23"/>
      <c r="L4" s="23"/>
      <c r="M4" s="23"/>
    </row>
    <row r="5" spans="1:21" ht="12.75">
      <c r="A5" s="2"/>
      <c r="B5" s="2"/>
      <c r="C5" s="2"/>
      <c r="F5" s="56" t="s">
        <v>47</v>
      </c>
      <c r="G5" s="12"/>
      <c r="H5" s="12"/>
      <c r="I5" s="2"/>
      <c r="J5" s="13"/>
      <c r="K5" s="17" t="s">
        <v>48</v>
      </c>
      <c r="L5" s="41"/>
      <c r="M5" s="41"/>
      <c r="N5" s="67"/>
      <c r="O5" s="67"/>
      <c r="P5" s="67"/>
      <c r="Q5" s="67"/>
      <c r="R5" s="67"/>
      <c r="S5" s="67"/>
      <c r="T5" s="67"/>
      <c r="U5" s="67"/>
    </row>
    <row r="6" spans="1:21" ht="14.25" customHeight="1">
      <c r="A6" s="4"/>
      <c r="B6" s="4"/>
      <c r="C6" s="4"/>
      <c r="D6" s="84" t="s">
        <v>91</v>
      </c>
      <c r="E6" s="84"/>
      <c r="F6" s="84"/>
      <c r="G6" s="84"/>
      <c r="H6" s="84"/>
      <c r="I6" s="14" t="s">
        <v>5</v>
      </c>
      <c r="J6" s="13"/>
      <c r="K6" s="15">
        <v>0.4166666666666667</v>
      </c>
      <c r="L6" s="15"/>
      <c r="M6" s="15"/>
      <c r="N6" s="67"/>
      <c r="O6" s="36" t="s">
        <v>35</v>
      </c>
      <c r="P6" s="69" t="s">
        <v>36</v>
      </c>
      <c r="Q6" s="67"/>
      <c r="R6" s="67"/>
      <c r="S6" s="67"/>
      <c r="T6" s="67"/>
      <c r="U6" s="67"/>
    </row>
    <row r="7" spans="1:21" ht="14.25" customHeight="1">
      <c r="A7" s="4"/>
      <c r="B7" s="4"/>
      <c r="C7" s="4"/>
      <c r="D7" s="28"/>
      <c r="E7" s="28"/>
      <c r="F7" s="28"/>
      <c r="G7" s="28"/>
      <c r="H7" s="28"/>
      <c r="I7" s="16" t="s">
        <v>13</v>
      </c>
      <c r="J7" s="13"/>
      <c r="K7" s="57">
        <v>0.5972222222222222</v>
      </c>
      <c r="L7" s="18"/>
      <c r="M7" s="18"/>
      <c r="N7" s="67"/>
      <c r="O7" s="37">
        <v>131.58</v>
      </c>
      <c r="P7" s="38">
        <v>1200</v>
      </c>
      <c r="Q7" s="67"/>
      <c r="R7" s="67"/>
      <c r="S7" s="67"/>
      <c r="T7" s="67"/>
      <c r="U7" s="67"/>
    </row>
    <row r="8" spans="1:21" ht="14.25" customHeight="1">
      <c r="A8" s="33" t="s">
        <v>2</v>
      </c>
      <c r="B8" s="34"/>
      <c r="C8" s="34"/>
      <c r="D8" s="34"/>
      <c r="E8" s="34"/>
      <c r="F8" s="11"/>
      <c r="G8" s="33" t="s">
        <v>1</v>
      </c>
      <c r="H8" s="34"/>
      <c r="I8" s="34"/>
      <c r="J8" s="34"/>
      <c r="K8" s="11"/>
      <c r="L8" s="4"/>
      <c r="M8" s="4"/>
      <c r="N8" s="67"/>
      <c r="O8" s="23"/>
      <c r="P8" s="23"/>
      <c r="Q8" s="67"/>
      <c r="R8" s="67"/>
      <c r="S8" s="67"/>
      <c r="T8" s="67"/>
      <c r="U8" s="67"/>
    </row>
    <row r="9" spans="1:21" ht="12.75">
      <c r="A9" s="1" t="s">
        <v>3</v>
      </c>
      <c r="B9" s="2"/>
      <c r="C9" s="2"/>
      <c r="D9" s="10" t="s">
        <v>40</v>
      </c>
      <c r="E9" s="2"/>
      <c r="F9" s="51"/>
      <c r="G9" s="31" t="s">
        <v>6</v>
      </c>
      <c r="H9" s="10"/>
      <c r="I9" s="10"/>
      <c r="J9" s="2"/>
      <c r="K9" s="29" t="s">
        <v>49</v>
      </c>
      <c r="L9" s="18"/>
      <c r="M9" s="18"/>
      <c r="N9" s="67"/>
      <c r="O9" s="41"/>
      <c r="P9" s="41"/>
      <c r="Q9" s="67"/>
      <c r="R9" s="67"/>
      <c r="S9" s="67"/>
      <c r="T9" s="67"/>
      <c r="U9" s="67"/>
    </row>
    <row r="10" spans="1:21" ht="12.75">
      <c r="A10" s="3" t="s">
        <v>32</v>
      </c>
      <c r="B10" s="4"/>
      <c r="C10" s="4"/>
      <c r="D10" s="30"/>
      <c r="E10" s="4"/>
      <c r="F10" s="5"/>
      <c r="G10" s="19" t="s">
        <v>7</v>
      </c>
      <c r="H10" s="4"/>
      <c r="I10" s="4"/>
      <c r="J10" s="4"/>
      <c r="K10" s="9" t="s">
        <v>50</v>
      </c>
      <c r="L10" s="18"/>
      <c r="M10" s="18"/>
      <c r="N10" s="67"/>
      <c r="O10" s="15"/>
      <c r="P10" s="15"/>
      <c r="Q10" s="67"/>
      <c r="R10" s="67"/>
      <c r="S10" s="67"/>
      <c r="T10" s="67"/>
      <c r="U10" s="67"/>
    </row>
    <row r="11" spans="1:21" ht="12.75">
      <c r="A11" s="52" t="s">
        <v>33</v>
      </c>
      <c r="B11" s="4"/>
      <c r="C11" s="4"/>
      <c r="D11" s="4" t="s">
        <v>41</v>
      </c>
      <c r="E11" s="4"/>
      <c r="F11" s="5"/>
      <c r="G11" s="19" t="s">
        <v>8</v>
      </c>
      <c r="H11" s="4"/>
      <c r="I11" s="4"/>
      <c r="J11" s="4"/>
      <c r="K11" s="9" t="s">
        <v>51</v>
      </c>
      <c r="L11" s="18"/>
      <c r="M11" s="18"/>
      <c r="N11" s="67"/>
      <c r="O11" s="18"/>
      <c r="P11" s="18"/>
      <c r="Q11" s="67"/>
      <c r="R11" s="67"/>
      <c r="S11" s="67"/>
      <c r="T11" s="67"/>
      <c r="U11" s="67"/>
    </row>
    <row r="12" spans="1:21" ht="12.75">
      <c r="A12" s="3" t="s">
        <v>4</v>
      </c>
      <c r="B12" s="4"/>
      <c r="C12" s="4"/>
      <c r="D12" s="4" t="s">
        <v>42</v>
      </c>
      <c r="E12" s="4"/>
      <c r="F12" s="5"/>
      <c r="G12" s="19" t="s">
        <v>9</v>
      </c>
      <c r="H12" s="4"/>
      <c r="I12" s="4"/>
      <c r="J12" s="4"/>
      <c r="K12" s="9" t="s">
        <v>52</v>
      </c>
      <c r="L12" s="18"/>
      <c r="M12" s="18"/>
      <c r="N12" s="67"/>
      <c r="O12" s="4"/>
      <c r="P12" s="4"/>
      <c r="Q12" s="67"/>
      <c r="R12" s="67"/>
      <c r="S12" s="67"/>
      <c r="T12" s="67"/>
      <c r="U12" s="67"/>
    </row>
    <row r="13" spans="1:21" ht="12.75">
      <c r="A13" s="3"/>
      <c r="B13" s="4"/>
      <c r="C13" s="4"/>
      <c r="D13" s="4"/>
      <c r="E13" s="4"/>
      <c r="F13" s="5"/>
      <c r="G13" s="19" t="s">
        <v>10</v>
      </c>
      <c r="H13" s="4"/>
      <c r="I13" s="4"/>
      <c r="J13" s="4"/>
      <c r="K13" s="9" t="s">
        <v>53</v>
      </c>
      <c r="L13" s="18"/>
      <c r="M13" s="18"/>
      <c r="N13" s="67"/>
      <c r="O13" s="18"/>
      <c r="P13" s="18"/>
      <c r="Q13" s="67"/>
      <c r="R13" s="67"/>
      <c r="S13" s="67"/>
      <c r="T13" s="67"/>
      <c r="U13" s="67"/>
    </row>
    <row r="14" spans="1:21" ht="12.75">
      <c r="A14" s="6"/>
      <c r="B14" s="7"/>
      <c r="C14" s="7"/>
      <c r="D14" s="7"/>
      <c r="E14" s="7"/>
      <c r="F14" s="8"/>
      <c r="G14" s="6" t="s">
        <v>11</v>
      </c>
      <c r="H14" s="7"/>
      <c r="I14" s="7"/>
      <c r="J14" s="7"/>
      <c r="K14" s="32">
        <v>1</v>
      </c>
      <c r="L14" s="30"/>
      <c r="M14" s="30"/>
      <c r="N14" s="67"/>
      <c r="O14" s="18"/>
      <c r="P14" s="18"/>
      <c r="Q14" s="67"/>
      <c r="R14" s="67"/>
      <c r="S14" s="67"/>
      <c r="T14" s="67"/>
      <c r="U14" s="67"/>
    </row>
    <row r="15" spans="1:21" ht="26.25" customHeight="1">
      <c r="A15" s="2" t="s">
        <v>87</v>
      </c>
      <c r="B15" s="2"/>
      <c r="C15" s="2"/>
      <c r="D15" s="2"/>
      <c r="E15" s="2"/>
      <c r="F15" s="2"/>
      <c r="G15" s="30"/>
      <c r="H15" s="4"/>
      <c r="I15" s="4"/>
      <c r="J15" s="30"/>
      <c r="N15" s="67"/>
      <c r="O15" s="18"/>
      <c r="P15" s="18"/>
      <c r="Q15" s="67"/>
      <c r="R15" s="67"/>
      <c r="S15" s="67"/>
      <c r="T15" s="67"/>
      <c r="U15" s="67"/>
    </row>
    <row r="16" spans="1:21" ht="18.75" customHeight="1">
      <c r="A16" s="85" t="s">
        <v>14</v>
      </c>
      <c r="B16" s="72" t="s">
        <v>43</v>
      </c>
      <c r="C16" s="39" t="s">
        <v>12</v>
      </c>
      <c r="D16" s="65" t="s">
        <v>6</v>
      </c>
      <c r="E16" s="22"/>
      <c r="F16" s="39" t="s">
        <v>39</v>
      </c>
      <c r="G16" s="39" t="s">
        <v>34</v>
      </c>
      <c r="H16" s="56" t="s">
        <v>92</v>
      </c>
      <c r="I16" s="61" t="s">
        <v>15</v>
      </c>
      <c r="J16" s="72" t="s">
        <v>15</v>
      </c>
      <c r="K16" s="63" t="s">
        <v>89</v>
      </c>
      <c r="L16" s="60"/>
      <c r="M16" s="60"/>
      <c r="N16" s="67"/>
      <c r="O16" s="18"/>
      <c r="P16" s="18"/>
      <c r="Q16" s="67"/>
      <c r="R16" s="67"/>
      <c r="S16" s="67"/>
      <c r="T16" s="67"/>
      <c r="U16" s="67"/>
    </row>
    <row r="17" spans="1:21" ht="12.75" customHeight="1">
      <c r="A17" s="85"/>
      <c r="B17" s="72"/>
      <c r="C17" s="55"/>
      <c r="D17" s="66"/>
      <c r="E17" s="53"/>
      <c r="F17" s="54" t="s">
        <v>38</v>
      </c>
      <c r="G17" s="54" t="s">
        <v>44</v>
      </c>
      <c r="H17" s="62" t="s">
        <v>93</v>
      </c>
      <c r="I17" s="61"/>
      <c r="J17" s="72"/>
      <c r="K17" s="64"/>
      <c r="L17" s="60"/>
      <c r="M17" s="60"/>
      <c r="N17" s="67"/>
      <c r="O17" s="18"/>
      <c r="P17" s="18"/>
      <c r="Q17" s="67"/>
      <c r="R17" s="67"/>
      <c r="S17" s="67"/>
      <c r="T17" s="67"/>
      <c r="U17" s="67"/>
    </row>
    <row r="18" spans="1:22" ht="13.5" customHeight="1">
      <c r="A18" s="69">
        <v>1</v>
      </c>
      <c r="B18" s="69">
        <v>3695019</v>
      </c>
      <c r="C18" s="69">
        <v>7</v>
      </c>
      <c r="D18" s="69" t="s">
        <v>61</v>
      </c>
      <c r="E18" s="35"/>
      <c r="F18" s="71">
        <v>1983</v>
      </c>
      <c r="G18" s="71" t="s">
        <v>55</v>
      </c>
      <c r="H18" s="95" t="s">
        <v>94</v>
      </c>
      <c r="I18" s="70"/>
      <c r="J18" s="69"/>
      <c r="K18" s="96">
        <f>R18+O18</f>
        <v>131.58</v>
      </c>
      <c r="L18" s="60"/>
      <c r="M18" s="60"/>
      <c r="N18" s="93">
        <v>160.14</v>
      </c>
      <c r="O18" s="11">
        <f>O7</f>
        <v>131.58</v>
      </c>
      <c r="P18" s="92">
        <f>P7</f>
        <v>1200</v>
      </c>
      <c r="Q18" s="93">
        <v>160.14</v>
      </c>
      <c r="R18" s="67">
        <f>(N18/Q18-1)*P18</f>
        <v>0</v>
      </c>
      <c r="S18" s="96">
        <v>189.51</v>
      </c>
      <c r="T18" s="94" t="e">
        <f>S18-U18</f>
        <v>#REF!</v>
      </c>
      <c r="U18" s="94" t="e">
        <f>#REF!</f>
        <v>#REF!</v>
      </c>
      <c r="V18" s="94">
        <f>R18+O18</f>
        <v>131.58</v>
      </c>
    </row>
    <row r="19" spans="1:22" ht="13.5" customHeight="1">
      <c r="A19" s="69">
        <v>2</v>
      </c>
      <c r="B19" s="69">
        <v>1372259</v>
      </c>
      <c r="C19" s="69">
        <v>2</v>
      </c>
      <c r="D19" s="69" t="s">
        <v>90</v>
      </c>
      <c r="E19" s="35"/>
      <c r="F19" s="71">
        <v>1971</v>
      </c>
      <c r="G19" s="71" t="s">
        <v>63</v>
      </c>
      <c r="H19" s="95" t="s">
        <v>117</v>
      </c>
      <c r="I19" s="69"/>
      <c r="J19" s="95" t="s">
        <v>118</v>
      </c>
      <c r="K19" s="96">
        <f>R19+O19</f>
        <v>162.75272386661692</v>
      </c>
      <c r="L19" s="60"/>
      <c r="M19" s="60"/>
      <c r="N19" s="93">
        <v>164.3</v>
      </c>
      <c r="O19" s="11">
        <f>O18</f>
        <v>131.58</v>
      </c>
      <c r="P19" s="92">
        <f>P18</f>
        <v>1200</v>
      </c>
      <c r="Q19" s="93">
        <v>160.14</v>
      </c>
      <c r="R19" s="94">
        <f>(N19/Q19-1)*P19</f>
        <v>31.17272386661689</v>
      </c>
      <c r="S19" s="96">
        <v>194.25</v>
      </c>
      <c r="T19" s="94" t="e">
        <f>S19-U19</f>
        <v>#REF!</v>
      </c>
      <c r="U19" s="94" t="e">
        <f>U18</f>
        <v>#REF!</v>
      </c>
      <c r="V19" s="94">
        <f>R19+O19</f>
        <v>162.75272386661692</v>
      </c>
    </row>
    <row r="20" spans="1:22" ht="13.5" customHeight="1">
      <c r="A20" s="69">
        <v>3</v>
      </c>
      <c r="B20" s="69">
        <v>3695016</v>
      </c>
      <c r="C20" s="69">
        <v>3</v>
      </c>
      <c r="D20" s="69" t="s">
        <v>64</v>
      </c>
      <c r="E20" s="35"/>
      <c r="F20" s="71">
        <v>1987</v>
      </c>
      <c r="G20" s="71" t="s">
        <v>55</v>
      </c>
      <c r="H20" s="95" t="s">
        <v>95</v>
      </c>
      <c r="I20" s="69"/>
      <c r="J20" s="95" t="s">
        <v>119</v>
      </c>
      <c r="K20" s="96">
        <f aca="true" t="shared" si="0" ref="K20:K41">R20+O20</f>
        <v>164.47621581116545</v>
      </c>
      <c r="L20" s="60"/>
      <c r="M20" s="60"/>
      <c r="N20" s="93">
        <v>164.53</v>
      </c>
      <c r="O20" s="11">
        <f>O19</f>
        <v>131.58</v>
      </c>
      <c r="P20" s="92">
        <f>P19</f>
        <v>1200</v>
      </c>
      <c r="Q20" s="93">
        <v>160.14</v>
      </c>
      <c r="R20" s="94">
        <f>(N20/Q20-1)*P20</f>
        <v>32.89621581116542</v>
      </c>
      <c r="S20" s="96">
        <v>194.66</v>
      </c>
      <c r="T20" s="94" t="e">
        <f>S20-U20</f>
        <v>#REF!</v>
      </c>
      <c r="U20" s="94" t="e">
        <f>U19</f>
        <v>#REF!</v>
      </c>
      <c r="V20" s="94">
        <f>R20+O20</f>
        <v>164.47621581116545</v>
      </c>
    </row>
    <row r="21" spans="1:22" ht="13.5" customHeight="1">
      <c r="A21" s="69">
        <v>4</v>
      </c>
      <c r="B21" s="69">
        <v>1316193</v>
      </c>
      <c r="C21" s="69">
        <v>10</v>
      </c>
      <c r="D21" s="69" t="s">
        <v>62</v>
      </c>
      <c r="E21" s="35"/>
      <c r="F21" s="71">
        <v>1980</v>
      </c>
      <c r="G21" s="71" t="s">
        <v>55</v>
      </c>
      <c r="H21" s="95" t="s">
        <v>96</v>
      </c>
      <c r="I21" s="69"/>
      <c r="J21" s="95" t="s">
        <v>120</v>
      </c>
      <c r="K21" s="96">
        <f t="shared" si="0"/>
        <v>179.9876433121019</v>
      </c>
      <c r="L21" s="60"/>
      <c r="M21" s="60"/>
      <c r="N21" s="93">
        <v>166.6</v>
      </c>
      <c r="O21" s="11">
        <f>O19</f>
        <v>131.58</v>
      </c>
      <c r="P21" s="92">
        <f>P19</f>
        <v>1200</v>
      </c>
      <c r="Q21" s="93">
        <v>160.14</v>
      </c>
      <c r="R21" s="94">
        <f>(N21/Q21-1)*P21</f>
        <v>48.4076433121019</v>
      </c>
      <c r="S21" s="96">
        <v>197.1</v>
      </c>
      <c r="T21" s="94" t="e">
        <f>S21-U21</f>
        <v>#REF!</v>
      </c>
      <c r="U21" s="94" t="e">
        <f>U20</f>
        <v>#REF!</v>
      </c>
      <c r="V21" s="94">
        <f>R21+O21</f>
        <v>179.9876433121019</v>
      </c>
    </row>
    <row r="22" spans="1:22" ht="13.5" customHeight="1">
      <c r="A22" s="69">
        <v>5</v>
      </c>
      <c r="B22" s="69">
        <v>3695022</v>
      </c>
      <c r="C22" s="69">
        <v>6</v>
      </c>
      <c r="D22" s="69" t="s">
        <v>65</v>
      </c>
      <c r="E22" s="35"/>
      <c r="F22" s="71">
        <v>1989</v>
      </c>
      <c r="G22" s="71" t="s">
        <v>55</v>
      </c>
      <c r="H22" s="95" t="s">
        <v>97</v>
      </c>
      <c r="I22" s="69"/>
      <c r="J22" s="95" t="s">
        <v>121</v>
      </c>
      <c r="K22" s="96">
        <f t="shared" si="0"/>
        <v>182.76021730985394</v>
      </c>
      <c r="L22" s="60"/>
      <c r="M22" s="60"/>
      <c r="N22" s="93">
        <v>166.97</v>
      </c>
      <c r="O22" s="11">
        <f aca="true" t="shared" si="1" ref="O22:P37">O21</f>
        <v>131.58</v>
      </c>
      <c r="P22" s="92">
        <f t="shared" si="1"/>
        <v>1200</v>
      </c>
      <c r="Q22" s="93">
        <v>160.14</v>
      </c>
      <c r="R22" s="94">
        <f>(N22/Q22-1)*P22</f>
        <v>51.18021730985394</v>
      </c>
      <c r="S22" s="96">
        <v>197.61</v>
      </c>
      <c r="T22" s="94" t="e">
        <f>S22-U22</f>
        <v>#REF!</v>
      </c>
      <c r="U22" s="94" t="e">
        <f>U21</f>
        <v>#REF!</v>
      </c>
      <c r="V22" s="94">
        <f>R22+O22</f>
        <v>182.76021730985394</v>
      </c>
    </row>
    <row r="23" spans="1:22" ht="12.75" customHeight="1">
      <c r="A23" s="69">
        <v>6</v>
      </c>
      <c r="B23" s="69">
        <v>3695011</v>
      </c>
      <c r="C23" s="69">
        <v>12</v>
      </c>
      <c r="D23" s="69" t="s">
        <v>72</v>
      </c>
      <c r="E23" s="35"/>
      <c r="F23" s="71">
        <v>1985</v>
      </c>
      <c r="G23" s="71" t="s">
        <v>55</v>
      </c>
      <c r="H23" s="95" t="s">
        <v>98</v>
      </c>
      <c r="I23" s="69"/>
      <c r="J23" s="95" t="s">
        <v>122</v>
      </c>
      <c r="K23" s="96">
        <f t="shared" si="0"/>
        <v>187.55602098164132</v>
      </c>
      <c r="L23" s="4"/>
      <c r="M23" s="4"/>
      <c r="N23" s="93">
        <v>167.61</v>
      </c>
      <c r="O23" s="11">
        <f t="shared" si="1"/>
        <v>131.58</v>
      </c>
      <c r="P23" s="92">
        <f t="shared" si="1"/>
        <v>1200</v>
      </c>
      <c r="Q23" s="93">
        <v>160.14</v>
      </c>
      <c r="R23" s="94">
        <f>(N23/Q23-1)*P23</f>
        <v>55.9760209816413</v>
      </c>
      <c r="S23" s="96">
        <v>198.52</v>
      </c>
      <c r="T23" s="94" t="e">
        <f>S23-U23</f>
        <v>#REF!</v>
      </c>
      <c r="U23" s="94" t="e">
        <f>U22</f>
        <v>#REF!</v>
      </c>
      <c r="V23" s="94">
        <f>R23+O23</f>
        <v>187.55602098164132</v>
      </c>
    </row>
    <row r="24" spans="1:22" ht="12.75" customHeight="1">
      <c r="A24" s="69">
        <v>7</v>
      </c>
      <c r="B24" s="69">
        <v>3665012</v>
      </c>
      <c r="C24" s="69">
        <v>5</v>
      </c>
      <c r="D24" s="69" t="s">
        <v>66</v>
      </c>
      <c r="E24" s="35"/>
      <c r="F24" s="71">
        <v>1984</v>
      </c>
      <c r="G24" s="71" t="s">
        <v>67</v>
      </c>
      <c r="H24" s="95" t="s">
        <v>99</v>
      </c>
      <c r="I24" s="69"/>
      <c r="J24" s="95" t="s">
        <v>123</v>
      </c>
      <c r="K24" s="96">
        <f t="shared" si="0"/>
        <v>191.52754589733973</v>
      </c>
      <c r="L24" s="4"/>
      <c r="M24" s="4"/>
      <c r="N24" s="93">
        <v>168.14</v>
      </c>
      <c r="O24" s="11">
        <f t="shared" si="1"/>
        <v>131.58</v>
      </c>
      <c r="P24" s="92">
        <f t="shared" si="1"/>
        <v>1200</v>
      </c>
      <c r="Q24" s="93">
        <v>160.14</v>
      </c>
      <c r="R24" s="94">
        <f>(N24/Q24-1)*P24</f>
        <v>59.94754589733971</v>
      </c>
      <c r="S24" s="96">
        <v>199.4</v>
      </c>
      <c r="T24" s="94" t="e">
        <f>S24-U24</f>
        <v>#REF!</v>
      </c>
      <c r="U24" s="94" t="e">
        <f>U23</f>
        <v>#REF!</v>
      </c>
      <c r="V24" s="94">
        <f>R24+O24</f>
        <v>191.52754589733973</v>
      </c>
    </row>
    <row r="25" spans="1:22" ht="12.75" customHeight="1">
      <c r="A25" s="69">
        <v>8</v>
      </c>
      <c r="B25" s="69">
        <v>1124424</v>
      </c>
      <c r="C25" s="69">
        <v>1</v>
      </c>
      <c r="D25" s="69" t="s">
        <v>73</v>
      </c>
      <c r="E25" s="35"/>
      <c r="F25" s="71">
        <v>1971</v>
      </c>
      <c r="G25" s="71" t="s">
        <v>74</v>
      </c>
      <c r="H25" s="95" t="s">
        <v>100</v>
      </c>
      <c r="I25" s="69"/>
      <c r="J25" s="95" t="s">
        <v>124</v>
      </c>
      <c r="K25" s="96">
        <f t="shared" si="0"/>
        <v>193.3259722742602</v>
      </c>
      <c r="L25" s="4"/>
      <c r="M25" s="4"/>
      <c r="N25" s="93">
        <v>168.38</v>
      </c>
      <c r="O25" s="11">
        <f t="shared" si="1"/>
        <v>131.58</v>
      </c>
      <c r="P25" s="92">
        <f t="shared" si="1"/>
        <v>1200</v>
      </c>
      <c r="Q25" s="93">
        <v>160.14</v>
      </c>
      <c r="R25" s="94">
        <f>(N25/Q25-1)*P25</f>
        <v>61.7459722742602</v>
      </c>
      <c r="S25" s="96">
        <v>199.65</v>
      </c>
      <c r="T25" s="94" t="e">
        <f>S25-U25</f>
        <v>#REF!</v>
      </c>
      <c r="U25" s="94" t="e">
        <f>U24</f>
        <v>#REF!</v>
      </c>
      <c r="V25" s="94">
        <f>R25+O25</f>
        <v>193.3259722742602</v>
      </c>
    </row>
    <row r="26" spans="1:22" ht="12.75" customHeight="1">
      <c r="A26" s="69">
        <v>9</v>
      </c>
      <c r="B26" s="69">
        <v>3695015</v>
      </c>
      <c r="C26" s="69">
        <v>4</v>
      </c>
      <c r="D26" s="69" t="s">
        <v>68</v>
      </c>
      <c r="E26" s="35"/>
      <c r="F26" s="71">
        <v>1985</v>
      </c>
      <c r="G26" s="71" t="s">
        <v>55</v>
      </c>
      <c r="H26" s="95" t="s">
        <v>101</v>
      </c>
      <c r="I26" s="69"/>
      <c r="J26" s="95" t="s">
        <v>125</v>
      </c>
      <c r="K26" s="96">
        <f t="shared" si="0"/>
        <v>195.57400524541038</v>
      </c>
      <c r="L26" s="4"/>
      <c r="M26" s="4"/>
      <c r="N26" s="93">
        <v>168.68</v>
      </c>
      <c r="O26" s="11">
        <f t="shared" si="1"/>
        <v>131.58</v>
      </c>
      <c r="P26" s="92">
        <f t="shared" si="1"/>
        <v>1200</v>
      </c>
      <c r="Q26" s="93">
        <v>160.14</v>
      </c>
      <c r="R26" s="94">
        <f>(N26/Q26-1)*P26</f>
        <v>63.99400524541035</v>
      </c>
      <c r="S26" s="96">
        <v>202.11</v>
      </c>
      <c r="T26" s="94" t="e">
        <f>S26-U26</f>
        <v>#REF!</v>
      </c>
      <c r="U26" s="94" t="e">
        <f>U25</f>
        <v>#REF!</v>
      </c>
      <c r="V26" s="94">
        <f>R26+O26</f>
        <v>195.57400524541038</v>
      </c>
    </row>
    <row r="27" spans="1:22" ht="12.75" customHeight="1">
      <c r="A27" s="69">
        <v>10</v>
      </c>
      <c r="B27" s="69">
        <v>3485324</v>
      </c>
      <c r="C27" s="69">
        <v>21</v>
      </c>
      <c r="D27" s="69" t="s">
        <v>82</v>
      </c>
      <c r="E27" s="35"/>
      <c r="F27" s="71">
        <v>1988</v>
      </c>
      <c r="G27" s="71" t="s">
        <v>63</v>
      </c>
      <c r="H27" s="95" t="s">
        <v>102</v>
      </c>
      <c r="I27" s="69"/>
      <c r="J27" s="95" t="s">
        <v>126</v>
      </c>
      <c r="K27" s="96">
        <f t="shared" si="0"/>
        <v>198.7212514050206</v>
      </c>
      <c r="L27" s="4"/>
      <c r="M27" s="4"/>
      <c r="N27" s="93">
        <v>169.1</v>
      </c>
      <c r="O27" s="11">
        <f t="shared" si="1"/>
        <v>131.58</v>
      </c>
      <c r="P27" s="92">
        <f t="shared" si="1"/>
        <v>1200</v>
      </c>
      <c r="Q27" s="93">
        <v>160.14</v>
      </c>
      <c r="R27" s="94">
        <f>(N27/Q27-1)*P27</f>
        <v>67.14125140502061</v>
      </c>
      <c r="S27" s="96">
        <v>202.38</v>
      </c>
      <c r="T27" s="94" t="e">
        <f>S27-U27</f>
        <v>#REF!</v>
      </c>
      <c r="U27" s="94" t="e">
        <f>U26</f>
        <v>#REF!</v>
      </c>
      <c r="V27" s="94">
        <f>R27+O27</f>
        <v>198.7212514050206</v>
      </c>
    </row>
    <row r="28" spans="1:22" ht="12.75" customHeight="1">
      <c r="A28" s="69">
        <v>11</v>
      </c>
      <c r="B28" s="69">
        <v>3695017</v>
      </c>
      <c r="C28" s="69">
        <v>11</v>
      </c>
      <c r="D28" s="69" t="s">
        <v>69</v>
      </c>
      <c r="E28" s="35"/>
      <c r="F28" s="71">
        <v>1988</v>
      </c>
      <c r="G28" s="71" t="s">
        <v>55</v>
      </c>
      <c r="H28" s="95" t="s">
        <v>103</v>
      </c>
      <c r="I28" s="69"/>
      <c r="J28" s="95" t="s">
        <v>127</v>
      </c>
      <c r="K28" s="96">
        <f t="shared" si="0"/>
        <v>198.87112026976402</v>
      </c>
      <c r="L28" s="4"/>
      <c r="M28" s="4"/>
      <c r="N28" s="93">
        <v>169.12</v>
      </c>
      <c r="O28" s="11">
        <f t="shared" si="1"/>
        <v>131.58</v>
      </c>
      <c r="P28" s="92">
        <f t="shared" si="1"/>
        <v>1200</v>
      </c>
      <c r="Q28" s="93">
        <v>160.14</v>
      </c>
      <c r="R28" s="94">
        <f>(N28/Q28-1)*P28</f>
        <v>67.29112026976401</v>
      </c>
      <c r="S28" s="96">
        <v>202.7</v>
      </c>
      <c r="T28" s="94" t="e">
        <f>S28-U28</f>
        <v>#REF!</v>
      </c>
      <c r="U28" s="94" t="e">
        <f>U27</f>
        <v>#REF!</v>
      </c>
      <c r="V28" s="94">
        <f>R28+O28</f>
        <v>198.87112026976402</v>
      </c>
    </row>
    <row r="29" spans="1:22" ht="12.75" customHeight="1">
      <c r="A29" s="69">
        <v>12</v>
      </c>
      <c r="B29" s="69">
        <v>1194555</v>
      </c>
      <c r="C29" s="69">
        <v>8</v>
      </c>
      <c r="D29" s="69" t="s">
        <v>70</v>
      </c>
      <c r="E29" s="35"/>
      <c r="F29" s="71">
        <v>1976</v>
      </c>
      <c r="G29" s="71" t="s">
        <v>55</v>
      </c>
      <c r="H29" s="95" t="s">
        <v>104</v>
      </c>
      <c r="I29" s="69"/>
      <c r="J29" s="95" t="s">
        <v>128</v>
      </c>
      <c r="K29" s="96">
        <f t="shared" si="0"/>
        <v>199.84526789059584</v>
      </c>
      <c r="L29" s="4"/>
      <c r="M29" s="4"/>
      <c r="N29" s="93">
        <v>169.25</v>
      </c>
      <c r="O29" s="11">
        <f t="shared" si="1"/>
        <v>131.58</v>
      </c>
      <c r="P29" s="92">
        <f t="shared" si="1"/>
        <v>1200</v>
      </c>
      <c r="Q29" s="93">
        <v>160.14</v>
      </c>
      <c r="R29" s="94">
        <f>(N29/Q29-1)*P29</f>
        <v>68.26526789059582</v>
      </c>
      <c r="S29" s="96">
        <v>205.2</v>
      </c>
      <c r="T29" s="94" t="e">
        <f>S29-U29</f>
        <v>#REF!</v>
      </c>
      <c r="U29" s="94" t="e">
        <f>U28</f>
        <v>#REF!</v>
      </c>
      <c r="V29" s="94">
        <f>R29+O29</f>
        <v>199.84526789059584</v>
      </c>
    </row>
    <row r="30" spans="1:22" ht="12.75" customHeight="1">
      <c r="A30" s="69">
        <v>13</v>
      </c>
      <c r="B30" s="69">
        <v>3695007</v>
      </c>
      <c r="C30" s="69">
        <v>22</v>
      </c>
      <c r="D30" s="69" t="s">
        <v>76</v>
      </c>
      <c r="E30" s="35"/>
      <c r="F30" s="71">
        <v>1981</v>
      </c>
      <c r="G30" s="71" t="s">
        <v>55</v>
      </c>
      <c r="H30" s="95" t="s">
        <v>105</v>
      </c>
      <c r="I30" s="69"/>
      <c r="J30" s="95" t="s">
        <v>129</v>
      </c>
      <c r="K30" s="96">
        <f t="shared" si="0"/>
        <v>208.83739977519667</v>
      </c>
      <c r="L30" s="4"/>
      <c r="M30" s="4"/>
      <c r="N30" s="93">
        <v>170.45</v>
      </c>
      <c r="O30" s="11">
        <f t="shared" si="1"/>
        <v>131.58</v>
      </c>
      <c r="P30" s="92">
        <f t="shared" si="1"/>
        <v>1200</v>
      </c>
      <c r="Q30" s="93">
        <v>160.14</v>
      </c>
      <c r="R30" s="94">
        <f>(N30/Q30-1)*P30</f>
        <v>77.25739977519667</v>
      </c>
      <c r="S30" s="96">
        <v>205.85</v>
      </c>
      <c r="T30" s="94" t="e">
        <f>S30-U30</f>
        <v>#REF!</v>
      </c>
      <c r="U30" s="94" t="e">
        <f>U29</f>
        <v>#REF!</v>
      </c>
      <c r="V30" s="94">
        <f>R30+O30</f>
        <v>208.83739977519667</v>
      </c>
    </row>
    <row r="31" spans="1:22" ht="12.75" customHeight="1">
      <c r="A31" s="69">
        <v>14</v>
      </c>
      <c r="B31" s="69">
        <v>3695019</v>
      </c>
      <c r="C31" s="69">
        <v>14</v>
      </c>
      <c r="D31" s="69" t="s">
        <v>77</v>
      </c>
      <c r="E31" s="35"/>
      <c r="F31" s="71">
        <v>1989</v>
      </c>
      <c r="G31" s="71" t="s">
        <v>55</v>
      </c>
      <c r="H31" s="95" t="s">
        <v>106</v>
      </c>
      <c r="I31" s="69"/>
      <c r="J31" s="95" t="s">
        <v>130</v>
      </c>
      <c r="K31" s="96">
        <f t="shared" si="0"/>
        <v>210.26115399025844</v>
      </c>
      <c r="L31" s="4"/>
      <c r="M31" s="4"/>
      <c r="N31" s="93">
        <v>170.64</v>
      </c>
      <c r="O31" s="11">
        <f t="shared" si="1"/>
        <v>131.58</v>
      </c>
      <c r="P31" s="92">
        <f t="shared" si="1"/>
        <v>1200</v>
      </c>
      <c r="Q31" s="93">
        <v>160.14</v>
      </c>
      <c r="R31" s="94">
        <f>(N31/Q31-1)*P31</f>
        <v>78.68115399025841</v>
      </c>
      <c r="S31" s="96">
        <v>207.81</v>
      </c>
      <c r="T31" s="94" t="e">
        <f>S31-U31</f>
        <v>#REF!</v>
      </c>
      <c r="U31" s="94" t="e">
        <f>U30</f>
        <v>#REF!</v>
      </c>
      <c r="V31" s="94">
        <f>R31+O31</f>
        <v>210.26115399025844</v>
      </c>
    </row>
    <row r="32" spans="1:22" ht="12.75" customHeight="1">
      <c r="A32" s="69">
        <v>15</v>
      </c>
      <c r="B32" s="69">
        <v>3695031</v>
      </c>
      <c r="C32" s="69">
        <v>25</v>
      </c>
      <c r="D32" s="69" t="s">
        <v>75</v>
      </c>
      <c r="E32" s="35"/>
      <c r="F32" s="71">
        <v>1991</v>
      </c>
      <c r="G32" s="71" t="s">
        <v>55</v>
      </c>
      <c r="H32" s="95" t="s">
        <v>107</v>
      </c>
      <c r="I32" s="69"/>
      <c r="J32" s="95" t="s">
        <v>131</v>
      </c>
      <c r="K32" s="96">
        <f t="shared" si="0"/>
        <v>214.53241663544418</v>
      </c>
      <c r="L32" s="4"/>
      <c r="M32" s="4"/>
      <c r="N32" s="93">
        <v>171.21</v>
      </c>
      <c r="O32" s="11">
        <f t="shared" si="1"/>
        <v>131.58</v>
      </c>
      <c r="P32" s="92">
        <f t="shared" si="1"/>
        <v>1200</v>
      </c>
      <c r="Q32" s="93">
        <v>160.14</v>
      </c>
      <c r="R32" s="94">
        <f>(N32/Q32-1)*P32</f>
        <v>82.95241663544415</v>
      </c>
      <c r="S32" s="96">
        <v>211.01</v>
      </c>
      <c r="T32" s="94" t="e">
        <f>S32-U32</f>
        <v>#REF!</v>
      </c>
      <c r="U32" s="94" t="e">
        <f>U31</f>
        <v>#REF!</v>
      </c>
      <c r="V32" s="94">
        <f>R32+O32</f>
        <v>214.53241663544418</v>
      </c>
    </row>
    <row r="33" spans="1:22" ht="12.75" customHeight="1">
      <c r="A33" s="69">
        <v>16</v>
      </c>
      <c r="B33" s="69">
        <v>3665033</v>
      </c>
      <c r="C33" s="69">
        <v>15</v>
      </c>
      <c r="D33" s="69" t="s">
        <v>78</v>
      </c>
      <c r="E33" s="35"/>
      <c r="F33" s="71">
        <v>1986</v>
      </c>
      <c r="G33" s="71" t="s">
        <v>67</v>
      </c>
      <c r="H33" s="95" t="s">
        <v>108</v>
      </c>
      <c r="I33" s="69"/>
      <c r="J33" s="95" t="s">
        <v>132</v>
      </c>
      <c r="K33" s="96">
        <f t="shared" si="0"/>
        <v>217.82953165979782</v>
      </c>
      <c r="L33" s="4"/>
      <c r="M33" s="4"/>
      <c r="N33" s="93">
        <v>171.65</v>
      </c>
      <c r="O33" s="11">
        <f t="shared" si="1"/>
        <v>131.58</v>
      </c>
      <c r="P33" s="92">
        <f t="shared" si="1"/>
        <v>1200</v>
      </c>
      <c r="Q33" s="93">
        <v>160.14</v>
      </c>
      <c r="R33" s="94">
        <f>(N33/Q33-1)*P33</f>
        <v>86.24953165979781</v>
      </c>
      <c r="S33" s="96">
        <v>217.6</v>
      </c>
      <c r="T33" s="94" t="e">
        <f>S33-U33</f>
        <v>#REF!</v>
      </c>
      <c r="U33" s="94" t="e">
        <f>U32</f>
        <v>#REF!</v>
      </c>
      <c r="V33" s="94">
        <f>R33+O33</f>
        <v>217.82953165979782</v>
      </c>
    </row>
    <row r="34" spans="1:22" ht="12.75" customHeight="1">
      <c r="A34" s="69">
        <v>17</v>
      </c>
      <c r="B34" s="69">
        <v>3695014</v>
      </c>
      <c r="C34" s="69">
        <v>9</v>
      </c>
      <c r="D34" s="69" t="s">
        <v>71</v>
      </c>
      <c r="E34" s="35"/>
      <c r="F34" s="71">
        <v>1987</v>
      </c>
      <c r="G34" s="71" t="s">
        <v>55</v>
      </c>
      <c r="H34" s="95" t="s">
        <v>109</v>
      </c>
      <c r="I34" s="69"/>
      <c r="J34" s="95" t="s">
        <v>133</v>
      </c>
      <c r="K34" s="96">
        <f t="shared" si="0"/>
        <v>223.0749419258151</v>
      </c>
      <c r="L34" s="4"/>
      <c r="M34" s="4"/>
      <c r="N34" s="93">
        <v>172.35</v>
      </c>
      <c r="O34" s="11">
        <f t="shared" si="1"/>
        <v>131.58</v>
      </c>
      <c r="P34" s="92">
        <f t="shared" si="1"/>
        <v>1200</v>
      </c>
      <c r="Q34" s="93">
        <v>160.14</v>
      </c>
      <c r="R34" s="94">
        <f>(N34/Q34-1)*P34</f>
        <v>91.49494192581508</v>
      </c>
      <c r="S34" s="96">
        <v>218.62</v>
      </c>
      <c r="T34" s="94" t="e">
        <f>S34-U34</f>
        <v>#REF!</v>
      </c>
      <c r="U34" s="94" t="e">
        <f>U33</f>
        <v>#REF!</v>
      </c>
      <c r="V34" s="94">
        <f>R34+O34</f>
        <v>223.0749419258151</v>
      </c>
    </row>
    <row r="35" spans="1:22" ht="12.75" customHeight="1">
      <c r="A35" s="69">
        <v>18</v>
      </c>
      <c r="B35" s="69">
        <v>3695021</v>
      </c>
      <c r="C35" s="69">
        <v>16</v>
      </c>
      <c r="D35" s="69" t="s">
        <v>79</v>
      </c>
      <c r="E35" s="35"/>
      <c r="F35" s="71">
        <v>1987</v>
      </c>
      <c r="G35" s="71" t="s">
        <v>55</v>
      </c>
      <c r="H35" s="95" t="s">
        <v>110</v>
      </c>
      <c r="I35" s="69"/>
      <c r="J35" s="95" t="s">
        <v>134</v>
      </c>
      <c r="K35" s="96">
        <f t="shared" si="0"/>
        <v>228.76995878606232</v>
      </c>
      <c r="L35" s="4"/>
      <c r="M35" s="4"/>
      <c r="N35" s="93">
        <v>173.11</v>
      </c>
      <c r="O35" s="11">
        <f t="shared" si="1"/>
        <v>131.58</v>
      </c>
      <c r="P35" s="92">
        <f t="shared" si="1"/>
        <v>1200</v>
      </c>
      <c r="Q35" s="93">
        <v>160.14</v>
      </c>
      <c r="R35" s="94">
        <f>(N35/Q35-1)*P35</f>
        <v>97.18995878606229</v>
      </c>
      <c r="S35" s="96">
        <v>221.21</v>
      </c>
      <c r="T35" s="94" t="e">
        <f>S35-U35</f>
        <v>#REF!</v>
      </c>
      <c r="U35" s="94" t="e">
        <f>U34</f>
        <v>#REF!</v>
      </c>
      <c r="V35" s="94">
        <f>R35+O35</f>
        <v>228.76995878606232</v>
      </c>
    </row>
    <row r="36" spans="1:22" ht="12.75" customHeight="1">
      <c r="A36" s="69">
        <v>19</v>
      </c>
      <c r="B36" s="69">
        <v>3695039</v>
      </c>
      <c r="C36" s="69">
        <v>18</v>
      </c>
      <c r="D36" s="69" t="s">
        <v>80</v>
      </c>
      <c r="E36" s="35"/>
      <c r="F36" s="71">
        <v>1991</v>
      </c>
      <c r="G36" s="71" t="s">
        <v>55</v>
      </c>
      <c r="H36" s="95" t="s">
        <v>111</v>
      </c>
      <c r="I36" s="69"/>
      <c r="J36" s="95" t="s">
        <v>135</v>
      </c>
      <c r="K36" s="96">
        <f t="shared" si="0"/>
        <v>232.74148370176098</v>
      </c>
      <c r="L36" s="4"/>
      <c r="M36" s="4"/>
      <c r="N36" s="93">
        <v>173.64</v>
      </c>
      <c r="O36" s="11">
        <f t="shared" si="1"/>
        <v>131.58</v>
      </c>
      <c r="P36" s="92">
        <f t="shared" si="1"/>
        <v>1200</v>
      </c>
      <c r="Q36" s="93">
        <v>160.14</v>
      </c>
      <c r="R36" s="94">
        <f>(N36/Q36-1)*P36</f>
        <v>101.16148370176097</v>
      </c>
      <c r="S36" s="96">
        <v>222.5</v>
      </c>
      <c r="T36" s="94" t="e">
        <f>S36-U36</f>
        <v>#REF!</v>
      </c>
      <c r="U36" s="94" t="e">
        <f>U35</f>
        <v>#REF!</v>
      </c>
      <c r="V36" s="94">
        <f>R36+O36</f>
        <v>232.74148370176098</v>
      </c>
    </row>
    <row r="37" spans="1:22" ht="12.75" customHeight="1">
      <c r="A37" s="69">
        <v>20</v>
      </c>
      <c r="B37" s="69">
        <v>3695026</v>
      </c>
      <c r="C37" s="69">
        <v>17</v>
      </c>
      <c r="D37" s="69" t="s">
        <v>81</v>
      </c>
      <c r="E37" s="35"/>
      <c r="F37" s="71">
        <v>1989</v>
      </c>
      <c r="G37" s="71" t="s">
        <v>55</v>
      </c>
      <c r="H37" s="95" t="s">
        <v>112</v>
      </c>
      <c r="I37" s="69"/>
      <c r="J37" s="95" t="s">
        <v>136</v>
      </c>
      <c r="K37" s="96">
        <f t="shared" si="0"/>
        <v>238.06182840014998</v>
      </c>
      <c r="L37" s="4"/>
      <c r="M37" s="4"/>
      <c r="N37" s="93">
        <v>174.35</v>
      </c>
      <c r="O37" s="11">
        <f t="shared" si="1"/>
        <v>131.58</v>
      </c>
      <c r="P37" s="92">
        <f t="shared" si="1"/>
        <v>1200</v>
      </c>
      <c r="Q37" s="93">
        <v>160.14</v>
      </c>
      <c r="R37" s="94">
        <f>(N37/Q37-1)*P37</f>
        <v>106.48182840014995</v>
      </c>
      <c r="S37" s="96">
        <v>234.51</v>
      </c>
      <c r="T37" s="94" t="e">
        <f>S37-U37</f>
        <v>#REF!</v>
      </c>
      <c r="U37" s="94" t="e">
        <f>U36</f>
        <v>#REF!</v>
      </c>
      <c r="V37" s="94">
        <f>R37+O37</f>
        <v>238.06182840014998</v>
      </c>
    </row>
    <row r="38" spans="1:22" ht="12.75" customHeight="1">
      <c r="A38" s="69">
        <v>21</v>
      </c>
      <c r="B38" s="69">
        <v>3695044</v>
      </c>
      <c r="C38" s="69">
        <v>19</v>
      </c>
      <c r="D38" s="69" t="s">
        <v>54</v>
      </c>
      <c r="E38" s="35"/>
      <c r="F38" s="71">
        <v>1987</v>
      </c>
      <c r="G38" s="71" t="s">
        <v>55</v>
      </c>
      <c r="H38" s="95" t="s">
        <v>113</v>
      </c>
      <c r="I38" s="69"/>
      <c r="J38" s="95" t="s">
        <v>137</v>
      </c>
      <c r="K38" s="96">
        <f t="shared" si="0"/>
        <v>243.45710753091063</v>
      </c>
      <c r="L38" s="4"/>
      <c r="M38" s="4"/>
      <c r="N38" s="93">
        <v>175.07</v>
      </c>
      <c r="O38" s="11">
        <f>O37</f>
        <v>131.58</v>
      </c>
      <c r="P38" s="92">
        <f>P37</f>
        <v>1200</v>
      </c>
      <c r="Q38" s="93">
        <v>160.14</v>
      </c>
      <c r="R38" s="94">
        <f>(N38/Q38-1)*P38</f>
        <v>111.87710753091062</v>
      </c>
      <c r="S38" s="67"/>
      <c r="T38" s="67"/>
      <c r="U38" s="67"/>
      <c r="V38" s="94">
        <f>R38+O38</f>
        <v>243.45710753091063</v>
      </c>
    </row>
    <row r="39" spans="1:22" ht="12.75" customHeight="1">
      <c r="A39" s="69">
        <v>22</v>
      </c>
      <c r="B39" s="69">
        <v>3695035</v>
      </c>
      <c r="C39" s="69">
        <v>26</v>
      </c>
      <c r="D39" s="69" t="s">
        <v>56</v>
      </c>
      <c r="E39" s="35"/>
      <c r="F39" s="71">
        <v>1991</v>
      </c>
      <c r="G39" s="71" t="s">
        <v>55</v>
      </c>
      <c r="H39" s="95" t="s">
        <v>114</v>
      </c>
      <c r="I39" s="69"/>
      <c r="J39" s="95" t="s">
        <v>138</v>
      </c>
      <c r="K39" s="96">
        <f t="shared" si="0"/>
        <v>249.22705882352955</v>
      </c>
      <c r="L39" s="4"/>
      <c r="M39" s="4"/>
      <c r="N39" s="93">
        <v>175.84</v>
      </c>
      <c r="O39" s="11">
        <f>O38</f>
        <v>131.58</v>
      </c>
      <c r="P39" s="92">
        <f>P38</f>
        <v>1200</v>
      </c>
      <c r="Q39" s="93">
        <v>160.14</v>
      </c>
      <c r="R39" s="94">
        <f>(N39/Q39-1)*P39</f>
        <v>117.64705882352953</v>
      </c>
      <c r="S39" s="67"/>
      <c r="T39" s="67"/>
      <c r="U39" s="67"/>
      <c r="V39" s="94">
        <f>R39+O39</f>
        <v>249.22705882352955</v>
      </c>
    </row>
    <row r="40" spans="1:22" ht="12.75" customHeight="1">
      <c r="A40" s="69">
        <v>23</v>
      </c>
      <c r="B40" s="69">
        <v>3695042</v>
      </c>
      <c r="C40" s="69">
        <v>24</v>
      </c>
      <c r="D40" s="69" t="s">
        <v>57</v>
      </c>
      <c r="E40" s="35"/>
      <c r="F40" s="71">
        <v>1991</v>
      </c>
      <c r="G40" s="71" t="s">
        <v>55</v>
      </c>
      <c r="H40" s="95" t="s">
        <v>115</v>
      </c>
      <c r="I40" s="69"/>
      <c r="J40" s="95" t="s">
        <v>139</v>
      </c>
      <c r="K40" s="96">
        <f t="shared" si="0"/>
        <v>251.6998950917948</v>
      </c>
      <c r="L40" s="4"/>
      <c r="M40" s="4"/>
      <c r="N40" s="93">
        <v>176.17</v>
      </c>
      <c r="O40" s="11">
        <f>O39</f>
        <v>131.58</v>
      </c>
      <c r="P40" s="92">
        <f>P39</f>
        <v>1200</v>
      </c>
      <c r="Q40" s="93">
        <v>160.14</v>
      </c>
      <c r="R40" s="94">
        <f>(N40/Q40-1)*P40</f>
        <v>120.11989509179477</v>
      </c>
      <c r="S40" s="67"/>
      <c r="T40" s="67"/>
      <c r="U40" s="67"/>
      <c r="V40" s="94">
        <f>R40+O40</f>
        <v>251.6998950917948</v>
      </c>
    </row>
    <row r="41" spans="1:22" ht="12.75" customHeight="1">
      <c r="A41" s="69">
        <v>24</v>
      </c>
      <c r="B41" s="69">
        <v>3695046</v>
      </c>
      <c r="C41" s="69">
        <v>23</v>
      </c>
      <c r="D41" s="69" t="s">
        <v>58</v>
      </c>
      <c r="E41" s="35"/>
      <c r="F41" s="71">
        <v>1991</v>
      </c>
      <c r="G41" s="71" t="s">
        <v>55</v>
      </c>
      <c r="H41" s="95" t="s">
        <v>116</v>
      </c>
      <c r="I41" s="69"/>
      <c r="J41" s="95" t="s">
        <v>140</v>
      </c>
      <c r="K41" s="96">
        <f t="shared" si="0"/>
        <v>252.5241738478832</v>
      </c>
      <c r="L41" s="4"/>
      <c r="M41" s="4"/>
      <c r="N41" s="93">
        <v>176.28</v>
      </c>
      <c r="O41" s="11">
        <f>O40</f>
        <v>131.58</v>
      </c>
      <c r="P41" s="92">
        <f>P40</f>
        <v>1200</v>
      </c>
      <c r="Q41" s="93">
        <v>160.14</v>
      </c>
      <c r="R41" s="94">
        <f>(N41/Q41-1)*P41</f>
        <v>120.94417384788318</v>
      </c>
      <c r="S41" s="67"/>
      <c r="T41" s="67"/>
      <c r="U41" s="67"/>
      <c r="V41" s="94">
        <f>R41+O41</f>
        <v>252.5241738478832</v>
      </c>
    </row>
    <row r="42" spans="1:13" ht="12.75" customHeight="1">
      <c r="A42" s="69"/>
      <c r="B42" s="69">
        <v>3695028</v>
      </c>
      <c r="C42" s="69">
        <v>13</v>
      </c>
      <c r="D42" s="69" t="s">
        <v>59</v>
      </c>
      <c r="E42" s="35"/>
      <c r="F42" s="71">
        <v>1989</v>
      </c>
      <c r="G42" s="71" t="s">
        <v>55</v>
      </c>
      <c r="H42" s="69" t="s">
        <v>25</v>
      </c>
      <c r="I42" s="69"/>
      <c r="J42" s="69"/>
      <c r="K42" s="69"/>
      <c r="L42" s="4"/>
      <c r="M42" s="4"/>
    </row>
    <row r="43" spans="1:13" ht="12.75" customHeight="1">
      <c r="A43" s="69"/>
      <c r="B43" s="69">
        <v>3695034</v>
      </c>
      <c r="C43" s="69">
        <v>20</v>
      </c>
      <c r="D43" s="69" t="s">
        <v>60</v>
      </c>
      <c r="E43" s="35"/>
      <c r="F43" s="71">
        <v>1991</v>
      </c>
      <c r="G43" s="71" t="s">
        <v>55</v>
      </c>
      <c r="H43" s="69" t="s">
        <v>25</v>
      </c>
      <c r="I43" s="35"/>
      <c r="J43" s="69"/>
      <c r="K43" s="68"/>
      <c r="L43" s="4"/>
      <c r="M43" s="4"/>
    </row>
    <row r="44" spans="1:13" ht="8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 customHeight="1">
      <c r="A45" s="79" t="s">
        <v>16</v>
      </c>
      <c r="B45" s="79"/>
      <c r="C45" s="74" t="s">
        <v>17</v>
      </c>
      <c r="D45" s="73" t="s">
        <v>18</v>
      </c>
      <c r="E45" s="73"/>
      <c r="F45" s="88" t="s">
        <v>22</v>
      </c>
      <c r="G45" s="73" t="s">
        <v>23</v>
      </c>
      <c r="H45" s="73" t="s">
        <v>24</v>
      </c>
      <c r="I45" s="73"/>
      <c r="J45" s="73"/>
      <c r="K45" s="73"/>
      <c r="L45" s="42"/>
      <c r="M45" s="42"/>
    </row>
    <row r="46" spans="1:22" ht="21.75" customHeight="1">
      <c r="A46" s="79"/>
      <c r="B46" s="79"/>
      <c r="C46" s="75"/>
      <c r="D46" s="26" t="s">
        <v>19</v>
      </c>
      <c r="E46" s="26" t="s">
        <v>20</v>
      </c>
      <c r="F46" s="88"/>
      <c r="G46" s="73"/>
      <c r="H46" s="24" t="s">
        <v>25</v>
      </c>
      <c r="I46" s="24" t="s">
        <v>26</v>
      </c>
      <c r="J46" s="24" t="s">
        <v>27</v>
      </c>
      <c r="K46" s="24" t="s">
        <v>28</v>
      </c>
      <c r="L46" s="43"/>
      <c r="M46" s="43"/>
      <c r="N46" s="93"/>
      <c r="O46" s="11"/>
      <c r="P46" s="92"/>
      <c r="Q46" s="93"/>
      <c r="R46" s="94"/>
      <c r="S46" s="67"/>
      <c r="T46" s="67"/>
      <c r="U46" s="67"/>
      <c r="V46" s="67">
        <f>R46+O46</f>
        <v>0</v>
      </c>
    </row>
    <row r="47" spans="1:25" s="13" customFormat="1" ht="56.25">
      <c r="A47" s="86" t="s">
        <v>20</v>
      </c>
      <c r="B47" s="87"/>
      <c r="C47" s="25" t="s">
        <v>21</v>
      </c>
      <c r="D47" s="59" t="s">
        <v>85</v>
      </c>
      <c r="E47" s="58" t="s">
        <v>86</v>
      </c>
      <c r="F47" s="58" t="s">
        <v>84</v>
      </c>
      <c r="G47" s="26" t="s">
        <v>29</v>
      </c>
      <c r="H47" s="58" t="s">
        <v>83</v>
      </c>
      <c r="I47" s="26" t="s">
        <v>29</v>
      </c>
      <c r="J47" s="26" t="s">
        <v>29</v>
      </c>
      <c r="K47" s="26" t="s">
        <v>29</v>
      </c>
      <c r="L47" s="42"/>
      <c r="M47" s="42"/>
      <c r="N47" s="93"/>
      <c r="O47" s="11"/>
      <c r="P47" s="92"/>
      <c r="Q47" s="93"/>
      <c r="R47" s="94"/>
      <c r="S47" s="67"/>
      <c r="T47" s="67"/>
      <c r="U47" s="67"/>
      <c r="V47" s="67">
        <f>R47+O47</f>
        <v>0</v>
      </c>
      <c r="W47"/>
      <c r="X47"/>
      <c r="Y47"/>
    </row>
    <row r="48" spans="1:22" ht="12.75">
      <c r="A48" s="27"/>
      <c r="B48" s="27"/>
      <c r="C48" s="47"/>
      <c r="D48" s="48"/>
      <c r="E48" s="27"/>
      <c r="F48" s="27"/>
      <c r="G48" s="27"/>
      <c r="H48" s="27"/>
      <c r="I48" s="27"/>
      <c r="J48" s="27"/>
      <c r="K48" s="27"/>
      <c r="L48" s="42"/>
      <c r="M48" s="42"/>
      <c r="N48" s="93"/>
      <c r="O48" s="11"/>
      <c r="P48" s="92"/>
      <c r="Q48" s="93"/>
      <c r="R48" s="94"/>
      <c r="S48" s="67"/>
      <c r="T48" s="67"/>
      <c r="U48" s="67"/>
      <c r="V48" s="67">
        <f>R48+O48</f>
        <v>0</v>
      </c>
    </row>
    <row r="49" spans="1:22" ht="24" customHeight="1">
      <c r="A49" s="89" t="s">
        <v>3</v>
      </c>
      <c r="B49" s="90"/>
      <c r="C49" s="90"/>
      <c r="D49" s="90"/>
      <c r="E49" s="90"/>
      <c r="F49" s="90"/>
      <c r="G49" s="89" t="s">
        <v>30</v>
      </c>
      <c r="H49" s="90"/>
      <c r="I49" s="90"/>
      <c r="J49" s="90"/>
      <c r="K49" s="91"/>
      <c r="L49" s="44"/>
      <c r="M49" s="44"/>
      <c r="N49" s="93"/>
      <c r="O49" s="11"/>
      <c r="P49" s="92"/>
      <c r="Q49" s="93"/>
      <c r="R49" s="94"/>
      <c r="S49" s="67"/>
      <c r="T49" s="67"/>
      <c r="U49" s="67"/>
      <c r="V49" s="67">
        <f>R49+O49</f>
        <v>0</v>
      </c>
    </row>
    <row r="50" spans="1:22" ht="12.75">
      <c r="A50" s="76" t="s">
        <v>45</v>
      </c>
      <c r="B50" s="77"/>
      <c r="C50" s="77"/>
      <c r="D50" s="77"/>
      <c r="E50" s="77"/>
      <c r="F50" s="78"/>
      <c r="G50" s="76" t="s">
        <v>88</v>
      </c>
      <c r="H50" s="77"/>
      <c r="I50" s="77"/>
      <c r="J50" s="77"/>
      <c r="K50" s="78"/>
      <c r="L50" s="45"/>
      <c r="M50" s="45"/>
      <c r="N50" s="93"/>
      <c r="O50" s="11"/>
      <c r="P50" s="92"/>
      <c r="Q50" s="93"/>
      <c r="R50" s="94"/>
      <c r="S50" s="67"/>
      <c r="T50" s="67"/>
      <c r="U50" s="67"/>
      <c r="V50" s="67">
        <f>R50+O50</f>
        <v>0</v>
      </c>
    </row>
    <row r="51" spans="14:21" ht="9.75" customHeight="1">
      <c r="N51" s="93"/>
      <c r="O51" s="11"/>
      <c r="P51" s="92"/>
      <c r="Q51" s="93"/>
      <c r="R51" s="94"/>
      <c r="S51" s="67"/>
      <c r="T51" s="67"/>
      <c r="U51" s="67"/>
    </row>
    <row r="52" spans="14:21" ht="12.75">
      <c r="N52" s="93"/>
      <c r="O52" s="11"/>
      <c r="P52" s="92"/>
      <c r="Q52" s="93"/>
      <c r="R52" s="94"/>
      <c r="S52" s="67"/>
      <c r="T52" s="67"/>
      <c r="U52" s="67"/>
    </row>
    <row r="53" spans="14:21" ht="37.5" customHeight="1">
      <c r="N53" s="93"/>
      <c r="O53" s="11"/>
      <c r="P53" s="92"/>
      <c r="Q53" s="93"/>
      <c r="R53" s="94"/>
      <c r="S53" s="67"/>
      <c r="T53" s="67"/>
      <c r="U53" s="67"/>
    </row>
    <row r="54" spans="14:21" ht="12.75">
      <c r="N54" s="93"/>
      <c r="O54" s="11"/>
      <c r="P54" s="92"/>
      <c r="Q54" s="93"/>
      <c r="R54" s="94"/>
      <c r="S54" s="67"/>
      <c r="T54" s="67"/>
      <c r="U54" s="67"/>
    </row>
    <row r="55" spans="14:21" ht="30.75" customHeight="1">
      <c r="N55" s="93"/>
      <c r="O55" s="11"/>
      <c r="P55" s="92"/>
      <c r="Q55" s="93"/>
      <c r="R55" s="94"/>
      <c r="S55" s="67"/>
      <c r="T55" s="67"/>
      <c r="U55" s="67"/>
    </row>
    <row r="56" spans="14:21" ht="12.75">
      <c r="N56" s="93"/>
      <c r="O56" s="11"/>
      <c r="P56" s="92"/>
      <c r="Q56" s="93"/>
      <c r="R56" s="94"/>
      <c r="S56" s="67"/>
      <c r="T56" s="67"/>
      <c r="U56" s="67"/>
    </row>
    <row r="57" spans="14:21" ht="12.75">
      <c r="N57" s="93"/>
      <c r="O57" s="11"/>
      <c r="P57" s="92"/>
      <c r="Q57" s="93"/>
      <c r="R57" s="94"/>
      <c r="S57" s="67"/>
      <c r="T57" s="67"/>
      <c r="U57" s="67"/>
    </row>
    <row r="58" spans="14:21" ht="12.75">
      <c r="N58" s="93"/>
      <c r="O58" s="11"/>
      <c r="P58" s="92"/>
      <c r="Q58" s="93"/>
      <c r="R58" s="94"/>
      <c r="S58" s="67"/>
      <c r="T58" s="67"/>
      <c r="U58" s="67"/>
    </row>
    <row r="59" spans="14:21" ht="12.75">
      <c r="N59" s="93"/>
      <c r="O59" s="11"/>
      <c r="P59" s="92"/>
      <c r="Q59" s="93"/>
      <c r="R59" s="94"/>
      <c r="S59" s="67"/>
      <c r="T59" s="67"/>
      <c r="U59" s="67"/>
    </row>
    <row r="60" spans="14:21" ht="12.75">
      <c r="N60" s="93"/>
      <c r="O60" s="92"/>
      <c r="P60" s="92"/>
      <c r="Q60" s="93"/>
      <c r="R60" s="94"/>
      <c r="S60" s="67"/>
      <c r="T60" s="67"/>
      <c r="U60" s="67"/>
    </row>
    <row r="61" spans="14:21" ht="12.75">
      <c r="N61" s="93"/>
      <c r="O61" s="92"/>
      <c r="P61" s="92"/>
      <c r="Q61" s="93"/>
      <c r="R61" s="94"/>
      <c r="S61" s="67"/>
      <c r="T61" s="67"/>
      <c r="U61" s="67"/>
    </row>
    <row r="62" spans="14:21" ht="12.75">
      <c r="N62" s="93"/>
      <c r="O62" s="92"/>
      <c r="P62" s="92"/>
      <c r="Q62" s="93"/>
      <c r="R62" s="94"/>
      <c r="S62" s="67"/>
      <c r="T62" s="67"/>
      <c r="U62" s="67"/>
    </row>
    <row r="63" spans="14:21" ht="12.75">
      <c r="N63" s="93"/>
      <c r="O63" s="92"/>
      <c r="P63" s="92"/>
      <c r="Q63" s="93"/>
      <c r="R63" s="94"/>
      <c r="S63" s="67"/>
      <c r="T63" s="67"/>
      <c r="U63" s="67"/>
    </row>
    <row r="64" spans="14:21" ht="12.75">
      <c r="N64" s="93"/>
      <c r="O64" s="92"/>
      <c r="P64" s="92"/>
      <c r="Q64" s="93"/>
      <c r="R64" s="94"/>
      <c r="S64" s="67"/>
      <c r="T64" s="67"/>
      <c r="U64" s="67"/>
    </row>
    <row r="65" spans="14:21" ht="12.75">
      <c r="N65" s="93"/>
      <c r="O65" s="92"/>
      <c r="P65" s="92"/>
      <c r="Q65" s="93"/>
      <c r="R65" s="94"/>
      <c r="S65" s="67"/>
      <c r="T65" s="67"/>
      <c r="U65" s="67"/>
    </row>
    <row r="66" spans="14:21" ht="12.75">
      <c r="N66" s="93"/>
      <c r="O66" s="92"/>
      <c r="P66" s="92"/>
      <c r="Q66" s="93"/>
      <c r="R66" s="94"/>
      <c r="S66" s="67"/>
      <c r="T66" s="67"/>
      <c r="U66" s="67"/>
    </row>
    <row r="67" spans="14:21" ht="12.75">
      <c r="N67" s="93"/>
      <c r="O67" s="92"/>
      <c r="P67" s="92"/>
      <c r="Q67" s="93"/>
      <c r="R67" s="94"/>
      <c r="S67" s="67"/>
      <c r="T67" s="67"/>
      <c r="U67" s="67"/>
    </row>
    <row r="68" spans="14:21" ht="12.75">
      <c r="N68" s="93"/>
      <c r="O68" s="92"/>
      <c r="P68" s="92"/>
      <c r="Q68" s="93"/>
      <c r="R68" s="67"/>
      <c r="S68" s="67"/>
      <c r="T68" s="67"/>
      <c r="U68" s="67"/>
    </row>
  </sheetData>
  <sheetProtection/>
  <mergeCells count="18">
    <mergeCell ref="A1:J1"/>
    <mergeCell ref="A4:J4"/>
    <mergeCell ref="A3:J3"/>
    <mergeCell ref="D6:H6"/>
    <mergeCell ref="D45:E45"/>
    <mergeCell ref="J16:J17"/>
    <mergeCell ref="A16:A17"/>
    <mergeCell ref="F45:F46"/>
    <mergeCell ref="G45:G46"/>
    <mergeCell ref="B16:B17"/>
    <mergeCell ref="H45:K45"/>
    <mergeCell ref="C45:C46"/>
    <mergeCell ref="A50:F50"/>
    <mergeCell ref="G50:K50"/>
    <mergeCell ref="A45:B46"/>
    <mergeCell ref="A47:B47"/>
    <mergeCell ref="A49:F49"/>
    <mergeCell ref="G49:K49"/>
  </mergeCells>
  <hyperlinks>
    <hyperlink ref="F2" r:id="rId1" display="WWW.FIS-SKI.COM"/>
  </hyperlinks>
  <printOptions/>
  <pageMargins left="0.59" right="0.26" top="0.49" bottom="0.3" header="0.5" footer="0.2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Admin</cp:lastModifiedBy>
  <cp:lastPrinted>2009-01-18T16:09:14Z</cp:lastPrinted>
  <dcterms:created xsi:type="dcterms:W3CDTF">2008-01-13T10:30:50Z</dcterms:created>
  <dcterms:modified xsi:type="dcterms:W3CDTF">2009-01-18T16:15:02Z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